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hadur\New folder\BS 18 mailed by Bahadur\"/>
    </mc:Choice>
  </mc:AlternateContent>
  <bookViews>
    <workbookView xWindow="-120" yWindow="-120" windowWidth="20736" windowHeight="11160" tabRatio="641"/>
  </bookViews>
  <sheets>
    <sheet name="Sheet2" sheetId="2" r:id="rId1"/>
    <sheet name="Sheet1" sheetId="3" r:id="rId2"/>
  </sheets>
  <externalReferences>
    <externalReference r:id="rId3"/>
  </externalReferences>
  <definedNames>
    <definedName name="vtABLE">[1]Sheet1!$E$4:$G$104</definedName>
  </definedNames>
  <calcPr calcId="152511"/>
</workbook>
</file>

<file path=xl/calcChain.xml><?xml version="1.0" encoding="utf-8"?>
<calcChain xmlns="http://schemas.openxmlformats.org/spreadsheetml/2006/main">
  <c r="I248" i="2" l="1"/>
  <c r="E252" i="2"/>
  <c r="E251" i="2"/>
  <c r="I158" i="2"/>
  <c r="D162" i="2"/>
  <c r="D161" i="2"/>
  <c r="I74" i="2"/>
  <c r="H78" i="2"/>
  <c r="H77" i="2"/>
  <c r="I50" i="2"/>
  <c r="F54" i="2"/>
  <c r="F53" i="2"/>
  <c r="BJ306" i="2"/>
  <c r="BI306" i="2"/>
  <c r="BH306" i="2"/>
  <c r="BN301" i="2" s="1"/>
  <c r="BO301" i="2" s="1"/>
  <c r="BG306" i="2"/>
  <c r="BF306" i="2"/>
  <c r="BE306" i="2"/>
  <c r="BJ305" i="2"/>
  <c r="BI305" i="2"/>
  <c r="BH305" i="2"/>
  <c r="BG305" i="2"/>
  <c r="BF305" i="2"/>
  <c r="BE305" i="2"/>
  <c r="BK301" i="2"/>
  <c r="BL301" i="2" s="1"/>
  <c r="BJ300" i="2"/>
  <c r="BI300" i="2"/>
  <c r="BH300" i="2"/>
  <c r="BG300" i="2"/>
  <c r="BF300" i="2"/>
  <c r="BE300" i="2"/>
  <c r="BM295" i="2" s="1"/>
  <c r="BJ299" i="2"/>
  <c r="BI299" i="2"/>
  <c r="BH299" i="2"/>
  <c r="BG299" i="2"/>
  <c r="BF299" i="2"/>
  <c r="BE299" i="2"/>
  <c r="BN295" i="2"/>
  <c r="BO295" i="2" s="1"/>
  <c r="BK295" i="2"/>
  <c r="BL295" i="2" s="1"/>
  <c r="BJ294" i="2"/>
  <c r="BI294" i="2"/>
  <c r="BH294" i="2"/>
  <c r="BG294" i="2"/>
  <c r="BF294" i="2"/>
  <c r="BM289" i="2" s="1"/>
  <c r="BE294" i="2"/>
  <c r="BJ293" i="2"/>
  <c r="BI293" i="2"/>
  <c r="BH293" i="2"/>
  <c r="BG293" i="2"/>
  <c r="BF293" i="2"/>
  <c r="BE293" i="2"/>
  <c r="BK289" i="2"/>
  <c r="BL289" i="2" s="1"/>
  <c r="BJ288" i="2"/>
  <c r="BI288" i="2"/>
  <c r="BH288" i="2"/>
  <c r="BG288" i="2"/>
  <c r="BN283" i="2" s="1"/>
  <c r="BO283" i="2" s="1"/>
  <c r="BF288" i="2"/>
  <c r="BE288" i="2"/>
  <c r="BJ287" i="2"/>
  <c r="BI287" i="2"/>
  <c r="BH287" i="2"/>
  <c r="BG287" i="2"/>
  <c r="BF287" i="2"/>
  <c r="BE287" i="2"/>
  <c r="BL283" i="2"/>
  <c r="BK283" i="2"/>
  <c r="BJ282" i="2"/>
  <c r="BI282" i="2"/>
  <c r="BH282" i="2"/>
  <c r="BG282" i="2"/>
  <c r="BF282" i="2"/>
  <c r="BM277" i="2" s="1"/>
  <c r="BE282" i="2"/>
  <c r="BJ281" i="2"/>
  <c r="BI281" i="2"/>
  <c r="BH281" i="2"/>
  <c r="BG281" i="2"/>
  <c r="BF281" i="2"/>
  <c r="BE281" i="2"/>
  <c r="BK277" i="2"/>
  <c r="BL277" i="2" s="1"/>
  <c r="BJ276" i="2"/>
  <c r="BI276" i="2"/>
  <c r="BH276" i="2"/>
  <c r="BG276" i="2"/>
  <c r="BF276" i="2"/>
  <c r="BE276" i="2"/>
  <c r="BM271" i="2" s="1"/>
  <c r="BJ275" i="2"/>
  <c r="BI275" i="2"/>
  <c r="BH275" i="2"/>
  <c r="BG275" i="2"/>
  <c r="BF275" i="2"/>
  <c r="BE275" i="2"/>
  <c r="BN271" i="2"/>
  <c r="BO271" i="2" s="1"/>
  <c r="BK271" i="2"/>
  <c r="BL271" i="2" s="1"/>
  <c r="BJ270" i="2"/>
  <c r="BI270" i="2"/>
  <c r="BH270" i="2"/>
  <c r="BG270" i="2"/>
  <c r="BF270" i="2"/>
  <c r="BM265" i="2" s="1"/>
  <c r="BE270" i="2"/>
  <c r="BJ269" i="2"/>
  <c r="BI269" i="2"/>
  <c r="BH269" i="2"/>
  <c r="BG269" i="2"/>
  <c r="BF269" i="2"/>
  <c r="BE269" i="2"/>
  <c r="BK265" i="2"/>
  <c r="BL265" i="2" s="1"/>
  <c r="BJ264" i="2"/>
  <c r="BI264" i="2"/>
  <c r="BH264" i="2"/>
  <c r="BG264" i="2"/>
  <c r="BN259" i="2" s="1"/>
  <c r="BO259" i="2" s="1"/>
  <c r="BF264" i="2"/>
  <c r="BE264" i="2"/>
  <c r="BJ263" i="2"/>
  <c r="BI263" i="2"/>
  <c r="BH263" i="2"/>
  <c r="BG263" i="2"/>
  <c r="BF263" i="2"/>
  <c r="BE263" i="2"/>
  <c r="BL259" i="2"/>
  <c r="BK259" i="2"/>
  <c r="BJ258" i="2"/>
  <c r="BI258" i="2"/>
  <c r="BH258" i="2"/>
  <c r="BN253" i="2" s="1"/>
  <c r="BO253" i="2" s="1"/>
  <c r="BG258" i="2"/>
  <c r="BF258" i="2"/>
  <c r="BE258" i="2"/>
  <c r="BJ257" i="2"/>
  <c r="BI257" i="2"/>
  <c r="BH257" i="2"/>
  <c r="BG257" i="2"/>
  <c r="BF257" i="2"/>
  <c r="BE257" i="2"/>
  <c r="BK253" i="2"/>
  <c r="BL253" i="2" s="1"/>
  <c r="BJ252" i="2"/>
  <c r="BI252" i="2"/>
  <c r="BH252" i="2"/>
  <c r="BG252" i="2"/>
  <c r="BF252" i="2"/>
  <c r="BE252" i="2"/>
  <c r="BJ251" i="2"/>
  <c r="BI251" i="2"/>
  <c r="BH251" i="2"/>
  <c r="BG251" i="2"/>
  <c r="BF251" i="2"/>
  <c r="BE251" i="2"/>
  <c r="BK247" i="2"/>
  <c r="BL247" i="2" s="1"/>
  <c r="BJ246" i="2"/>
  <c r="BI246" i="2"/>
  <c r="BH246" i="2"/>
  <c r="BN241" i="2" s="1"/>
  <c r="BO241" i="2" s="1"/>
  <c r="BG246" i="2"/>
  <c r="BF246" i="2"/>
  <c r="BE246" i="2"/>
  <c r="BJ245" i="2"/>
  <c r="BI245" i="2"/>
  <c r="BH245" i="2"/>
  <c r="BG245" i="2"/>
  <c r="BF245" i="2"/>
  <c r="BE245" i="2"/>
  <c r="BM241" i="2"/>
  <c r="BK241" i="2"/>
  <c r="BL241" i="2" s="1"/>
  <c r="BJ240" i="2"/>
  <c r="BI240" i="2"/>
  <c r="BH240" i="2"/>
  <c r="BG240" i="2"/>
  <c r="BN235" i="2" s="1"/>
  <c r="BO235" i="2" s="1"/>
  <c r="BF240" i="2"/>
  <c r="BE240" i="2"/>
  <c r="BJ239" i="2"/>
  <c r="BI239" i="2"/>
  <c r="BH239" i="2"/>
  <c r="BG239" i="2"/>
  <c r="BF239" i="2"/>
  <c r="BE239" i="2"/>
  <c r="BK235" i="2"/>
  <c r="BL235" i="2" s="1"/>
  <c r="BJ234" i="2"/>
  <c r="BI234" i="2"/>
  <c r="BH234" i="2"/>
  <c r="BG234" i="2"/>
  <c r="BF234" i="2"/>
  <c r="BM229" i="2" s="1"/>
  <c r="BE234" i="2"/>
  <c r="BJ233" i="2"/>
  <c r="BI233" i="2"/>
  <c r="BH233" i="2"/>
  <c r="BG233" i="2"/>
  <c r="BF233" i="2"/>
  <c r="BE233" i="2"/>
  <c r="BK229" i="2"/>
  <c r="BL229" i="2" s="1"/>
  <c r="BJ228" i="2"/>
  <c r="BI228" i="2"/>
  <c r="BH228" i="2"/>
  <c r="BG228" i="2"/>
  <c r="BF228" i="2"/>
  <c r="BE228" i="2"/>
  <c r="BJ227" i="2"/>
  <c r="BI227" i="2"/>
  <c r="BH227" i="2"/>
  <c r="BG227" i="2"/>
  <c r="BF227" i="2"/>
  <c r="BE227" i="2"/>
  <c r="BK223" i="2"/>
  <c r="BL223" i="2" s="1"/>
  <c r="BJ222" i="2"/>
  <c r="BI222" i="2"/>
  <c r="BH222" i="2"/>
  <c r="BN217" i="2" s="1"/>
  <c r="BO217" i="2" s="1"/>
  <c r="BG222" i="2"/>
  <c r="BF222" i="2"/>
  <c r="BE222" i="2"/>
  <c r="BJ221" i="2"/>
  <c r="BI221" i="2"/>
  <c r="BH221" i="2"/>
  <c r="BG221" i="2"/>
  <c r="BF221" i="2"/>
  <c r="BE221" i="2"/>
  <c r="BM217" i="2"/>
  <c r="BK217" i="2"/>
  <c r="BL217" i="2" s="1"/>
  <c r="BJ216" i="2"/>
  <c r="BI216" i="2"/>
  <c r="BH216" i="2"/>
  <c r="BG216" i="2"/>
  <c r="BF216" i="2"/>
  <c r="BE216" i="2"/>
  <c r="BM211" i="2" s="1"/>
  <c r="BJ215" i="2"/>
  <c r="BI215" i="2"/>
  <c r="BH215" i="2"/>
  <c r="BG215" i="2"/>
  <c r="BF215" i="2"/>
  <c r="BE215" i="2"/>
  <c r="BN211" i="2"/>
  <c r="BO211" i="2" s="1"/>
  <c r="BK211" i="2"/>
  <c r="BL211" i="2" s="1"/>
  <c r="BJ210" i="2"/>
  <c r="BI210" i="2"/>
  <c r="BH210" i="2"/>
  <c r="BG210" i="2"/>
  <c r="BF210" i="2"/>
  <c r="BM205" i="2" s="1"/>
  <c r="BE210" i="2"/>
  <c r="BJ209" i="2"/>
  <c r="BI209" i="2"/>
  <c r="BH209" i="2"/>
  <c r="BG209" i="2"/>
  <c r="BF209" i="2"/>
  <c r="BE209" i="2"/>
  <c r="BK205" i="2"/>
  <c r="BL205" i="2" s="1"/>
  <c r="BJ204" i="2"/>
  <c r="BI204" i="2"/>
  <c r="BH204" i="2"/>
  <c r="BG204" i="2"/>
  <c r="BN199" i="2" s="1"/>
  <c r="BO199" i="2" s="1"/>
  <c r="BF204" i="2"/>
  <c r="BE204" i="2"/>
  <c r="BJ203" i="2"/>
  <c r="BI203" i="2"/>
  <c r="BH203" i="2"/>
  <c r="BG203" i="2"/>
  <c r="BF203" i="2"/>
  <c r="BE203" i="2"/>
  <c r="BL199" i="2"/>
  <c r="BK199" i="2"/>
  <c r="BJ198" i="2"/>
  <c r="BI198" i="2"/>
  <c r="BH198" i="2"/>
  <c r="BN193" i="2" s="1"/>
  <c r="BO193" i="2" s="1"/>
  <c r="BG198" i="2"/>
  <c r="BF198" i="2"/>
  <c r="BE198" i="2"/>
  <c r="BJ197" i="2"/>
  <c r="BI197" i="2"/>
  <c r="BH197" i="2"/>
  <c r="BG197" i="2"/>
  <c r="BF197" i="2"/>
  <c r="BE197" i="2"/>
  <c r="BM193" i="2"/>
  <c r="BK193" i="2"/>
  <c r="BL193" i="2" s="1"/>
  <c r="BJ192" i="2"/>
  <c r="BI192" i="2"/>
  <c r="BH192" i="2"/>
  <c r="BG192" i="2"/>
  <c r="BF192" i="2"/>
  <c r="BE192" i="2"/>
  <c r="BM187" i="2" s="1"/>
  <c r="BJ191" i="2"/>
  <c r="BI191" i="2"/>
  <c r="BH191" i="2"/>
  <c r="BG191" i="2"/>
  <c r="BF191" i="2"/>
  <c r="BE191" i="2"/>
  <c r="BK187" i="2"/>
  <c r="BL187" i="2" s="1"/>
  <c r="BJ186" i="2"/>
  <c r="BI186" i="2"/>
  <c r="BH186" i="2"/>
  <c r="BM181" i="2" s="1"/>
  <c r="BG186" i="2"/>
  <c r="BF186" i="2"/>
  <c r="BE186" i="2"/>
  <c r="BJ185" i="2"/>
  <c r="BI185" i="2"/>
  <c r="BH185" i="2"/>
  <c r="BG185" i="2"/>
  <c r="BF185" i="2"/>
  <c r="BE185" i="2"/>
  <c r="BK181" i="2"/>
  <c r="BL181" i="2" s="1"/>
  <c r="BJ180" i="2"/>
  <c r="BI180" i="2"/>
  <c r="BH180" i="2"/>
  <c r="BG180" i="2"/>
  <c r="BF180" i="2"/>
  <c r="BE180" i="2"/>
  <c r="BM175" i="2" s="1"/>
  <c r="BJ179" i="2"/>
  <c r="BI179" i="2"/>
  <c r="BH179" i="2"/>
  <c r="BG179" i="2"/>
  <c r="BF179" i="2"/>
  <c r="BE179" i="2"/>
  <c r="BN175" i="2"/>
  <c r="BO175" i="2" s="1"/>
  <c r="BK175" i="2"/>
  <c r="BL175" i="2" s="1"/>
  <c r="BJ174" i="2"/>
  <c r="BI174" i="2"/>
  <c r="BH174" i="2"/>
  <c r="BG174" i="2"/>
  <c r="BF174" i="2"/>
  <c r="BM169" i="2" s="1"/>
  <c r="BE174" i="2"/>
  <c r="BJ173" i="2"/>
  <c r="BI173" i="2"/>
  <c r="BH173" i="2"/>
  <c r="BG173" i="2"/>
  <c r="BF173" i="2"/>
  <c r="BE173" i="2"/>
  <c r="BK169" i="2"/>
  <c r="BL169" i="2" s="1"/>
  <c r="BJ168" i="2"/>
  <c r="BI168" i="2"/>
  <c r="BH168" i="2"/>
  <c r="BG168" i="2"/>
  <c r="BN163" i="2" s="1"/>
  <c r="BO163" i="2" s="1"/>
  <c r="BF168" i="2"/>
  <c r="BE168" i="2"/>
  <c r="BJ167" i="2"/>
  <c r="BI167" i="2"/>
  <c r="BH167" i="2"/>
  <c r="BG167" i="2"/>
  <c r="BF167" i="2"/>
  <c r="BE167" i="2"/>
  <c r="BL163" i="2"/>
  <c r="BK163" i="2"/>
  <c r="BJ162" i="2"/>
  <c r="BI162" i="2"/>
  <c r="BH162" i="2"/>
  <c r="BG162" i="2"/>
  <c r="BF162" i="2"/>
  <c r="BE162" i="2"/>
  <c r="BJ161" i="2"/>
  <c r="BI161" i="2"/>
  <c r="BH161" i="2"/>
  <c r="BG161" i="2"/>
  <c r="BF161" i="2"/>
  <c r="BE161" i="2"/>
  <c r="BK157" i="2"/>
  <c r="BL157" i="2" s="1"/>
  <c r="BJ156" i="2"/>
  <c r="BI156" i="2"/>
  <c r="BH156" i="2"/>
  <c r="BG156" i="2"/>
  <c r="BF156" i="2"/>
  <c r="BE156" i="2"/>
  <c r="BJ155" i="2"/>
  <c r="BI155" i="2"/>
  <c r="BH155" i="2"/>
  <c r="BG155" i="2"/>
  <c r="BF155" i="2"/>
  <c r="BE155" i="2"/>
  <c r="BK151" i="2"/>
  <c r="BL151" i="2" s="1"/>
  <c r="BJ150" i="2"/>
  <c r="BI150" i="2"/>
  <c r="BH150" i="2"/>
  <c r="BG150" i="2"/>
  <c r="BF150" i="2"/>
  <c r="BM145" i="2" s="1"/>
  <c r="BE150" i="2"/>
  <c r="BJ149" i="2"/>
  <c r="BI149" i="2"/>
  <c r="BH149" i="2"/>
  <c r="BG149" i="2"/>
  <c r="BF149" i="2"/>
  <c r="BE149" i="2"/>
  <c r="BK145" i="2"/>
  <c r="BL145" i="2" s="1"/>
  <c r="BJ144" i="2"/>
  <c r="BI144" i="2"/>
  <c r="BH144" i="2"/>
  <c r="BG144" i="2"/>
  <c r="BN139" i="2" s="1"/>
  <c r="BO139" i="2" s="1"/>
  <c r="BF144" i="2"/>
  <c r="BE144" i="2"/>
  <c r="BJ143" i="2"/>
  <c r="BI143" i="2"/>
  <c r="BH143" i="2"/>
  <c r="BG143" i="2"/>
  <c r="BF143" i="2"/>
  <c r="BE143" i="2"/>
  <c r="BL139" i="2"/>
  <c r="BK139" i="2"/>
  <c r="BJ138" i="2"/>
  <c r="BI138" i="2"/>
  <c r="BH138" i="2"/>
  <c r="BN133" i="2" s="1"/>
  <c r="BO133" i="2" s="1"/>
  <c r="BG138" i="2"/>
  <c r="BF138" i="2"/>
  <c r="BE138" i="2"/>
  <c r="BJ137" i="2"/>
  <c r="BI137" i="2"/>
  <c r="BH137" i="2"/>
  <c r="BG137" i="2"/>
  <c r="BF137" i="2"/>
  <c r="BE137" i="2"/>
  <c r="BK133" i="2"/>
  <c r="BL133" i="2" s="1"/>
  <c r="BJ132" i="2"/>
  <c r="BI132" i="2"/>
  <c r="BH132" i="2"/>
  <c r="BG132" i="2"/>
  <c r="BF132" i="2"/>
  <c r="BE132" i="2"/>
  <c r="BJ131" i="2"/>
  <c r="BI131" i="2"/>
  <c r="BH131" i="2"/>
  <c r="BG131" i="2"/>
  <c r="BF131" i="2"/>
  <c r="BE131" i="2"/>
  <c r="BN127" i="2"/>
  <c r="BO127" i="2" s="1"/>
  <c r="BK127" i="2"/>
  <c r="BL127" i="2" s="1"/>
  <c r="BJ126" i="2"/>
  <c r="BI126" i="2"/>
  <c r="BH126" i="2"/>
  <c r="BG126" i="2"/>
  <c r="BF126" i="2"/>
  <c r="BE126" i="2"/>
  <c r="BJ125" i="2"/>
  <c r="BI125" i="2"/>
  <c r="BH125" i="2"/>
  <c r="BG125" i="2"/>
  <c r="BF125" i="2"/>
  <c r="BE125" i="2"/>
  <c r="BK121" i="2"/>
  <c r="BL121" i="2" s="1"/>
  <c r="BJ120" i="2"/>
  <c r="BI120" i="2"/>
  <c r="BH120" i="2"/>
  <c r="BN115" i="2" s="1"/>
  <c r="BO115" i="2" s="1"/>
  <c r="BG120" i="2"/>
  <c r="BF120" i="2"/>
  <c r="BE120" i="2"/>
  <c r="BJ119" i="2"/>
  <c r="BI119" i="2"/>
  <c r="BH119" i="2"/>
  <c r="BG119" i="2"/>
  <c r="BF119" i="2"/>
  <c r="BE119" i="2"/>
  <c r="BM115" i="2"/>
  <c r="BL115" i="2"/>
  <c r="BK115" i="2"/>
  <c r="BJ114" i="2"/>
  <c r="BI114" i="2"/>
  <c r="BH114" i="2"/>
  <c r="BG114" i="2"/>
  <c r="BF114" i="2"/>
  <c r="BE114" i="2"/>
  <c r="BJ113" i="2"/>
  <c r="BI113" i="2"/>
  <c r="BH113" i="2"/>
  <c r="BG113" i="2"/>
  <c r="BF113" i="2"/>
  <c r="BE113" i="2"/>
  <c r="BK109" i="2"/>
  <c r="BL109" i="2" s="1"/>
  <c r="BJ108" i="2"/>
  <c r="BI108" i="2"/>
  <c r="BH108" i="2"/>
  <c r="BG108" i="2"/>
  <c r="BF108" i="2"/>
  <c r="BN103" i="2" s="1"/>
  <c r="BO103" i="2" s="1"/>
  <c r="BE108" i="2"/>
  <c r="BJ107" i="2"/>
  <c r="BI107" i="2"/>
  <c r="BH107" i="2"/>
  <c r="BG107" i="2"/>
  <c r="BF107" i="2"/>
  <c r="BE107" i="2"/>
  <c r="BK103" i="2"/>
  <c r="BL103" i="2" s="1"/>
  <c r="BJ102" i="2"/>
  <c r="BI102" i="2"/>
  <c r="BH102" i="2"/>
  <c r="BG102" i="2"/>
  <c r="BF102" i="2"/>
  <c r="BE102" i="2"/>
  <c r="BJ101" i="2"/>
  <c r="BI101" i="2"/>
  <c r="BH101" i="2"/>
  <c r="BG101" i="2"/>
  <c r="BF101" i="2"/>
  <c r="BE101" i="2"/>
  <c r="BK97" i="2"/>
  <c r="BL97" i="2" s="1"/>
  <c r="BJ96" i="2"/>
  <c r="BI96" i="2"/>
  <c r="BH96" i="2"/>
  <c r="BG96" i="2"/>
  <c r="BF96" i="2"/>
  <c r="BE96" i="2"/>
  <c r="BJ95" i="2"/>
  <c r="BI95" i="2"/>
  <c r="BH95" i="2"/>
  <c r="BG95" i="2"/>
  <c r="BF95" i="2"/>
  <c r="BE95" i="2"/>
  <c r="BK91" i="2"/>
  <c r="BL91" i="2" s="1"/>
  <c r="BJ90" i="2"/>
  <c r="BI90" i="2"/>
  <c r="BH90" i="2"/>
  <c r="BG90" i="2"/>
  <c r="BF90" i="2"/>
  <c r="BE90" i="2"/>
  <c r="BJ89" i="2"/>
  <c r="BI89" i="2"/>
  <c r="BH89" i="2"/>
  <c r="BG89" i="2"/>
  <c r="BF89" i="2"/>
  <c r="BE89" i="2"/>
  <c r="BN85" i="2"/>
  <c r="BO85" i="2" s="1"/>
  <c r="BK85" i="2"/>
  <c r="BL85" i="2" s="1"/>
  <c r="BJ84" i="2"/>
  <c r="BI84" i="2"/>
  <c r="BH84" i="2"/>
  <c r="BG84" i="2"/>
  <c r="BF84" i="2"/>
  <c r="BN79" i="2" s="1"/>
  <c r="BO79" i="2" s="1"/>
  <c r="BE84" i="2"/>
  <c r="BJ83" i="2"/>
  <c r="BI83" i="2"/>
  <c r="BH83" i="2"/>
  <c r="BG83" i="2"/>
  <c r="BF83" i="2"/>
  <c r="BE83" i="2"/>
  <c r="BK79" i="2"/>
  <c r="BL79" i="2" s="1"/>
  <c r="BJ78" i="2"/>
  <c r="BI78" i="2"/>
  <c r="BH78" i="2"/>
  <c r="BG78" i="2"/>
  <c r="BF78" i="2"/>
  <c r="BE78" i="2"/>
  <c r="BJ77" i="2"/>
  <c r="BI77" i="2"/>
  <c r="BH77" i="2"/>
  <c r="BG77" i="2"/>
  <c r="BF77" i="2"/>
  <c r="BE77" i="2"/>
  <c r="BK73" i="2"/>
  <c r="BL73" i="2" s="1"/>
  <c r="BJ72" i="2"/>
  <c r="BI72" i="2"/>
  <c r="BH72" i="2"/>
  <c r="BG72" i="2"/>
  <c r="BF72" i="2"/>
  <c r="BE72" i="2"/>
  <c r="BM67" i="2" s="1"/>
  <c r="BJ71" i="2"/>
  <c r="BI71" i="2"/>
  <c r="BH71" i="2"/>
  <c r="BG71" i="2"/>
  <c r="BF71" i="2"/>
  <c r="BE71" i="2"/>
  <c r="BK67" i="2"/>
  <c r="BL67" i="2" s="1"/>
  <c r="BJ66" i="2"/>
  <c r="BI66" i="2"/>
  <c r="BH66" i="2"/>
  <c r="BN61" i="2" s="1"/>
  <c r="BO61" i="2" s="1"/>
  <c r="BG66" i="2"/>
  <c r="BF66" i="2"/>
  <c r="BE66" i="2"/>
  <c r="BJ65" i="2"/>
  <c r="BI65" i="2"/>
  <c r="BH65" i="2"/>
  <c r="BG65" i="2"/>
  <c r="BF65" i="2"/>
  <c r="BE65" i="2"/>
  <c r="BK61" i="2"/>
  <c r="BL61" i="2" s="1"/>
  <c r="BJ60" i="2"/>
  <c r="BI60" i="2"/>
  <c r="BH60" i="2"/>
  <c r="BG60" i="2"/>
  <c r="BF60" i="2"/>
  <c r="BE60" i="2"/>
  <c r="BJ59" i="2"/>
  <c r="BI59" i="2"/>
  <c r="BH59" i="2"/>
  <c r="BG59" i="2"/>
  <c r="BF59" i="2"/>
  <c r="BE59" i="2"/>
  <c r="BN55" i="2"/>
  <c r="BO55" i="2" s="1"/>
  <c r="BM55" i="2"/>
  <c r="BK55" i="2"/>
  <c r="BL55" i="2" s="1"/>
  <c r="BJ54" i="2"/>
  <c r="BI54" i="2"/>
  <c r="BH54" i="2"/>
  <c r="BG54" i="2"/>
  <c r="BF54" i="2"/>
  <c r="BE54" i="2"/>
  <c r="BJ53" i="2"/>
  <c r="BI53" i="2"/>
  <c r="BH53" i="2"/>
  <c r="BG53" i="2"/>
  <c r="BF53" i="2"/>
  <c r="BE53" i="2"/>
  <c r="BN49" i="2"/>
  <c r="BO49" i="2" s="1"/>
  <c r="BK49" i="2"/>
  <c r="BL49" i="2" s="1"/>
  <c r="BJ48" i="2"/>
  <c r="BI48" i="2"/>
  <c r="BH48" i="2"/>
  <c r="BG48" i="2"/>
  <c r="BF48" i="2"/>
  <c r="BE48" i="2"/>
  <c r="BJ47" i="2"/>
  <c r="BI47" i="2"/>
  <c r="BH47" i="2"/>
  <c r="BG47" i="2"/>
  <c r="BF47" i="2"/>
  <c r="BE47" i="2"/>
  <c r="BK43" i="2"/>
  <c r="BL43" i="2" s="1"/>
  <c r="BJ42" i="2"/>
  <c r="BI42" i="2"/>
  <c r="BH42" i="2"/>
  <c r="BG42" i="2"/>
  <c r="BF42" i="2"/>
  <c r="BE42" i="2"/>
  <c r="BJ41" i="2"/>
  <c r="BI41" i="2"/>
  <c r="BH41" i="2"/>
  <c r="BG41" i="2"/>
  <c r="BF41" i="2"/>
  <c r="BE41" i="2"/>
  <c r="BK37" i="2"/>
  <c r="BL37" i="2" s="1"/>
  <c r="BJ36" i="2"/>
  <c r="BI36" i="2"/>
  <c r="BH36" i="2"/>
  <c r="BG36" i="2"/>
  <c r="BF36" i="2"/>
  <c r="BE36" i="2"/>
  <c r="BJ35" i="2"/>
  <c r="BI35" i="2"/>
  <c r="BH35" i="2"/>
  <c r="BG35" i="2"/>
  <c r="BF35" i="2"/>
  <c r="BE35" i="2"/>
  <c r="BN31" i="2"/>
  <c r="BO31" i="2" s="1"/>
  <c r="BM31" i="2"/>
  <c r="BK31" i="2"/>
  <c r="BL31" i="2" s="1"/>
  <c r="BJ30" i="2"/>
  <c r="BI30" i="2"/>
  <c r="BH30" i="2"/>
  <c r="BG30" i="2"/>
  <c r="BN25" i="2" s="1"/>
  <c r="BO25" i="2" s="1"/>
  <c r="BF30" i="2"/>
  <c r="BE30" i="2"/>
  <c r="BJ29" i="2"/>
  <c r="BI29" i="2"/>
  <c r="BH29" i="2"/>
  <c r="BG29" i="2"/>
  <c r="BF29" i="2"/>
  <c r="BE29" i="2"/>
  <c r="BL25" i="2"/>
  <c r="BK25" i="2"/>
  <c r="BJ24" i="2"/>
  <c r="BI24" i="2"/>
  <c r="BH24" i="2"/>
  <c r="BG24" i="2"/>
  <c r="BF24" i="2"/>
  <c r="BE24" i="2"/>
  <c r="BJ23" i="2"/>
  <c r="BI23" i="2"/>
  <c r="BH23" i="2"/>
  <c r="BG23" i="2"/>
  <c r="BF23" i="2"/>
  <c r="BE23" i="2"/>
  <c r="BN19" i="2"/>
  <c r="BO19" i="2" s="1"/>
  <c r="BK19" i="2"/>
  <c r="BL19" i="2" s="1"/>
  <c r="BJ18" i="2"/>
  <c r="BI18" i="2"/>
  <c r="BH18" i="2"/>
  <c r="BG18" i="2"/>
  <c r="BF18" i="2"/>
  <c r="BE18" i="2"/>
  <c r="BJ17" i="2"/>
  <c r="BI17" i="2"/>
  <c r="BH17" i="2"/>
  <c r="BG17" i="2"/>
  <c r="BF17" i="2"/>
  <c r="BE17" i="2"/>
  <c r="BK13" i="2"/>
  <c r="BL13" i="2" s="1"/>
  <c r="BN277" i="2" l="1"/>
  <c r="BO277" i="2" s="1"/>
  <c r="BM253" i="2"/>
  <c r="BM247" i="2"/>
  <c r="BN247" i="2"/>
  <c r="BO247" i="2" s="1"/>
  <c r="BM235" i="2"/>
  <c r="BN223" i="2"/>
  <c r="BO223" i="2" s="1"/>
  <c r="BN187" i="2"/>
  <c r="BO187" i="2" s="1"/>
  <c r="BM157" i="2"/>
  <c r="BN157" i="2"/>
  <c r="BO157" i="2" s="1"/>
  <c r="BM151" i="2"/>
  <c r="BN151" i="2"/>
  <c r="BO151" i="2" s="1"/>
  <c r="BM133" i="2"/>
  <c r="BM127" i="2"/>
  <c r="BN121" i="2"/>
  <c r="BO121" i="2" s="1"/>
  <c r="BM109" i="2"/>
  <c r="BN109" i="2"/>
  <c r="BO109" i="2" s="1"/>
  <c r="BM97" i="2"/>
  <c r="BM91" i="2"/>
  <c r="BN91" i="2"/>
  <c r="BO91" i="2" s="1"/>
  <c r="BM85" i="2"/>
  <c r="BM73" i="2"/>
  <c r="BN67" i="2"/>
  <c r="BO67" i="2" s="1"/>
  <c r="BM49" i="2"/>
  <c r="BN43" i="2"/>
  <c r="BO43" i="2" s="1"/>
  <c r="BN37" i="2"/>
  <c r="BO37" i="2" s="1"/>
  <c r="BM37" i="2"/>
  <c r="BM19" i="2"/>
  <c r="BN13" i="2"/>
  <c r="BO13" i="2" s="1"/>
  <c r="BM13" i="2"/>
  <c r="BN265" i="2"/>
  <c r="BO265" i="2" s="1"/>
  <c r="BN289" i="2"/>
  <c r="BO289" i="2" s="1"/>
  <c r="BM301" i="2"/>
  <c r="BM259" i="2"/>
  <c r="BM283" i="2"/>
  <c r="BN205" i="2"/>
  <c r="BO205" i="2" s="1"/>
  <c r="BN229" i="2"/>
  <c r="BO229" i="2" s="1"/>
  <c r="BM199" i="2"/>
  <c r="BM223" i="2"/>
  <c r="BN145" i="2"/>
  <c r="BO145" i="2" s="1"/>
  <c r="BN169" i="2"/>
  <c r="BO169" i="2" s="1"/>
  <c r="BM139" i="2"/>
  <c r="BM163" i="2"/>
  <c r="BN181" i="2"/>
  <c r="BO181" i="2" s="1"/>
  <c r="BM121" i="2"/>
  <c r="BN73" i="2"/>
  <c r="BO73" i="2" s="1"/>
  <c r="BM79" i="2"/>
  <c r="BN97" i="2"/>
  <c r="BO97" i="2" s="1"/>
  <c r="BM103" i="2"/>
  <c r="BM61" i="2"/>
  <c r="BM43" i="2"/>
  <c r="BM25" i="2"/>
  <c r="AY306" i="2"/>
  <c r="AX306" i="2"/>
  <c r="AW306" i="2"/>
  <c r="AV306" i="2"/>
  <c r="BB301" i="2" s="1"/>
  <c r="AU306" i="2"/>
  <c r="AT306" i="2"/>
  <c r="AN306" i="2"/>
  <c r="AM306" i="2"/>
  <c r="AL306" i="2"/>
  <c r="AK306" i="2"/>
  <c r="AJ306" i="2"/>
  <c r="AI306" i="2"/>
  <c r="AY305" i="2"/>
  <c r="AX305" i="2"/>
  <c r="AW305" i="2"/>
  <c r="AV305" i="2"/>
  <c r="AU305" i="2"/>
  <c r="AT305" i="2"/>
  <c r="AN305" i="2"/>
  <c r="AM305" i="2"/>
  <c r="AL305" i="2"/>
  <c r="AK305" i="2"/>
  <c r="AJ305" i="2"/>
  <c r="AI305" i="2"/>
  <c r="AZ301" i="2"/>
  <c r="BA301" i="2" s="1"/>
  <c r="AO301" i="2"/>
  <c r="AP301" i="2" s="1"/>
  <c r="AY300" i="2"/>
  <c r="AX300" i="2"/>
  <c r="AW300" i="2"/>
  <c r="AV300" i="2"/>
  <c r="AU300" i="2"/>
  <c r="AT300" i="2"/>
  <c r="BB295" i="2" s="1"/>
  <c r="AN300" i="2"/>
  <c r="AM300" i="2"/>
  <c r="AL300" i="2"/>
  <c r="AK300" i="2"/>
  <c r="AJ300" i="2"/>
  <c r="AI300" i="2"/>
  <c r="AY299" i="2"/>
  <c r="AX299" i="2"/>
  <c r="AW299" i="2"/>
  <c r="AV299" i="2"/>
  <c r="AU299" i="2"/>
  <c r="AT299" i="2"/>
  <c r="AN299" i="2"/>
  <c r="AM299" i="2"/>
  <c r="AL299" i="2"/>
  <c r="AK299" i="2"/>
  <c r="AJ299" i="2"/>
  <c r="AI299" i="2"/>
  <c r="BA295" i="2"/>
  <c r="AZ295" i="2"/>
  <c r="AO295" i="2"/>
  <c r="AP295" i="2" s="1"/>
  <c r="AY294" i="2"/>
  <c r="AX294" i="2"/>
  <c r="AW294" i="2"/>
  <c r="AV294" i="2"/>
  <c r="AU294" i="2"/>
  <c r="AT294" i="2"/>
  <c r="AN294" i="2"/>
  <c r="AM294" i="2"/>
  <c r="AL294" i="2"/>
  <c r="AK294" i="2"/>
  <c r="AJ294" i="2"/>
  <c r="AI294" i="2"/>
  <c r="AY293" i="2"/>
  <c r="AX293" i="2"/>
  <c r="AW293" i="2"/>
  <c r="AV293" i="2"/>
  <c r="AU293" i="2"/>
  <c r="AT293" i="2"/>
  <c r="AN293" i="2"/>
  <c r="AM293" i="2"/>
  <c r="AL293" i="2"/>
  <c r="AK293" i="2"/>
  <c r="AJ293" i="2"/>
  <c r="AI293" i="2"/>
  <c r="AZ289" i="2"/>
  <c r="BA289" i="2" s="1"/>
  <c r="AO289" i="2"/>
  <c r="AP289" i="2" s="1"/>
  <c r="AY288" i="2"/>
  <c r="AX288" i="2"/>
  <c r="AW288" i="2"/>
  <c r="AV288" i="2"/>
  <c r="AU288" i="2"/>
  <c r="AT288" i="2"/>
  <c r="AN288" i="2"/>
  <c r="AM288" i="2"/>
  <c r="AL288" i="2"/>
  <c r="AK288" i="2"/>
  <c r="AJ288" i="2"/>
  <c r="AI288" i="2"/>
  <c r="AY287" i="2"/>
  <c r="AX287" i="2"/>
  <c r="AW287" i="2"/>
  <c r="AV287" i="2"/>
  <c r="AU287" i="2"/>
  <c r="AT287" i="2"/>
  <c r="AN287" i="2"/>
  <c r="AM287" i="2"/>
  <c r="AL287" i="2"/>
  <c r="AK287" i="2"/>
  <c r="AJ287" i="2"/>
  <c r="AI287" i="2"/>
  <c r="AZ283" i="2"/>
  <c r="BA283" i="2" s="1"/>
  <c r="AO283" i="2"/>
  <c r="AP283" i="2" s="1"/>
  <c r="AY282" i="2"/>
  <c r="AX282" i="2"/>
  <c r="AW282" i="2"/>
  <c r="AV282" i="2"/>
  <c r="AU282" i="2"/>
  <c r="AT282" i="2"/>
  <c r="AN282" i="2"/>
  <c r="AM282" i="2"/>
  <c r="AL282" i="2"/>
  <c r="AK282" i="2"/>
  <c r="AJ282" i="2"/>
  <c r="AI282" i="2"/>
  <c r="AY281" i="2"/>
  <c r="AX281" i="2"/>
  <c r="AW281" i="2"/>
  <c r="AV281" i="2"/>
  <c r="AU281" i="2"/>
  <c r="AT281" i="2"/>
  <c r="AN281" i="2"/>
  <c r="AM281" i="2"/>
  <c r="AL281" i="2"/>
  <c r="AK281" i="2"/>
  <c r="AJ281" i="2"/>
  <c r="AI281" i="2"/>
  <c r="AZ277" i="2"/>
  <c r="BA277" i="2" s="1"/>
  <c r="AO277" i="2"/>
  <c r="AP277" i="2" s="1"/>
  <c r="AY276" i="2"/>
  <c r="AX276" i="2"/>
  <c r="AW276" i="2"/>
  <c r="AV276" i="2"/>
  <c r="AU276" i="2"/>
  <c r="AT276" i="2"/>
  <c r="BB271" i="2" s="1"/>
  <c r="AN276" i="2"/>
  <c r="AM276" i="2"/>
  <c r="AL276" i="2"/>
  <c r="AK276" i="2"/>
  <c r="AJ276" i="2"/>
  <c r="AI276" i="2"/>
  <c r="AY275" i="2"/>
  <c r="AX275" i="2"/>
  <c r="AW275" i="2"/>
  <c r="AV275" i="2"/>
  <c r="AU275" i="2"/>
  <c r="AT275" i="2"/>
  <c r="AN275" i="2"/>
  <c r="AM275" i="2"/>
  <c r="AL275" i="2"/>
  <c r="AK275" i="2"/>
  <c r="AJ275" i="2"/>
  <c r="AI275" i="2"/>
  <c r="AZ271" i="2"/>
  <c r="BA271" i="2" s="1"/>
  <c r="AO271" i="2"/>
  <c r="AP271" i="2" s="1"/>
  <c r="AY270" i="2"/>
  <c r="AX270" i="2"/>
  <c r="AW270" i="2"/>
  <c r="AV270" i="2"/>
  <c r="AU270" i="2"/>
  <c r="AT270" i="2"/>
  <c r="AN270" i="2"/>
  <c r="AM270" i="2"/>
  <c r="AL270" i="2"/>
  <c r="AK270" i="2"/>
  <c r="AJ270" i="2"/>
  <c r="AI270" i="2"/>
  <c r="AY269" i="2"/>
  <c r="AX269" i="2"/>
  <c r="AW269" i="2"/>
  <c r="AV269" i="2"/>
  <c r="AU269" i="2"/>
  <c r="AT269" i="2"/>
  <c r="AN269" i="2"/>
  <c r="AM269" i="2"/>
  <c r="AL269" i="2"/>
  <c r="AK269" i="2"/>
  <c r="AJ269" i="2"/>
  <c r="AI269" i="2"/>
  <c r="AZ265" i="2"/>
  <c r="BA265" i="2" s="1"/>
  <c r="AQ265" i="2"/>
  <c r="AO265" i="2"/>
  <c r="AP265" i="2" s="1"/>
  <c r="AY264" i="2"/>
  <c r="AX264" i="2"/>
  <c r="AW264" i="2"/>
  <c r="AV264" i="2"/>
  <c r="AU264" i="2"/>
  <c r="AT264" i="2"/>
  <c r="AN264" i="2"/>
  <c r="AM264" i="2"/>
  <c r="AL264" i="2"/>
  <c r="AK264" i="2"/>
  <c r="AJ264" i="2"/>
  <c r="AI264" i="2"/>
  <c r="AY263" i="2"/>
  <c r="AX263" i="2"/>
  <c r="AW263" i="2"/>
  <c r="AV263" i="2"/>
  <c r="AU263" i="2"/>
  <c r="AT263" i="2"/>
  <c r="AN263" i="2"/>
  <c r="AM263" i="2"/>
  <c r="AL263" i="2"/>
  <c r="AK263" i="2"/>
  <c r="AJ263" i="2"/>
  <c r="AI263" i="2"/>
  <c r="AZ259" i="2"/>
  <c r="BA259" i="2" s="1"/>
  <c r="AO259" i="2"/>
  <c r="AP259" i="2" s="1"/>
  <c r="AY258" i="2"/>
  <c r="AX258" i="2"/>
  <c r="AW258" i="2"/>
  <c r="AV258" i="2"/>
  <c r="AU258" i="2"/>
  <c r="AT258" i="2"/>
  <c r="AN258" i="2"/>
  <c r="AM258" i="2"/>
  <c r="AL258" i="2"/>
  <c r="AK258" i="2"/>
  <c r="AJ258" i="2"/>
  <c r="AI258" i="2"/>
  <c r="AY257" i="2"/>
  <c r="AX257" i="2"/>
  <c r="AW257" i="2"/>
  <c r="AV257" i="2"/>
  <c r="AU257" i="2"/>
  <c r="AT257" i="2"/>
  <c r="AN257" i="2"/>
  <c r="AM257" i="2"/>
  <c r="AL257" i="2"/>
  <c r="AK257" i="2"/>
  <c r="AJ257" i="2"/>
  <c r="AI257" i="2"/>
  <c r="AZ253" i="2"/>
  <c r="BA253" i="2" s="1"/>
  <c r="AO253" i="2"/>
  <c r="AP253" i="2" s="1"/>
  <c r="AY252" i="2"/>
  <c r="AX252" i="2"/>
  <c r="AW252" i="2"/>
  <c r="AV252" i="2"/>
  <c r="AU252" i="2"/>
  <c r="AT252" i="2"/>
  <c r="BB247" i="2" s="1"/>
  <c r="AN252" i="2"/>
  <c r="AM252" i="2"/>
  <c r="AL252" i="2"/>
  <c r="AK252" i="2"/>
  <c r="AJ252" i="2"/>
  <c r="AI252" i="2"/>
  <c r="AY251" i="2"/>
  <c r="AX251" i="2"/>
  <c r="AW251" i="2"/>
  <c r="AV251" i="2"/>
  <c r="AU251" i="2"/>
  <c r="AT251" i="2"/>
  <c r="AN251" i="2"/>
  <c r="AM251" i="2"/>
  <c r="AL251" i="2"/>
  <c r="AK251" i="2"/>
  <c r="AJ251" i="2"/>
  <c r="AI251" i="2"/>
  <c r="AZ247" i="2"/>
  <c r="BA247" i="2" s="1"/>
  <c r="AO247" i="2"/>
  <c r="AP247" i="2" s="1"/>
  <c r="AY246" i="2"/>
  <c r="AX246" i="2"/>
  <c r="AW246" i="2"/>
  <c r="AV246" i="2"/>
  <c r="BB241" i="2" s="1"/>
  <c r="AU246" i="2"/>
  <c r="AT246" i="2"/>
  <c r="AN246" i="2"/>
  <c r="AM246" i="2"/>
  <c r="AL246" i="2"/>
  <c r="AK246" i="2"/>
  <c r="AJ246" i="2"/>
  <c r="AI246" i="2"/>
  <c r="AQ241" i="2" s="1"/>
  <c r="AY245" i="2"/>
  <c r="AX245" i="2"/>
  <c r="AW245" i="2"/>
  <c r="AV245" i="2"/>
  <c r="AU245" i="2"/>
  <c r="AT245" i="2"/>
  <c r="AN245" i="2"/>
  <c r="AM245" i="2"/>
  <c r="AL245" i="2"/>
  <c r="AK245" i="2"/>
  <c r="AJ245" i="2"/>
  <c r="AI245" i="2"/>
  <c r="BA241" i="2"/>
  <c r="AZ241" i="2"/>
  <c r="AP241" i="2"/>
  <c r="AO241" i="2"/>
  <c r="AY240" i="2"/>
  <c r="AX240" i="2"/>
  <c r="AW240" i="2"/>
  <c r="AV240" i="2"/>
  <c r="AU240" i="2"/>
  <c r="AT240" i="2"/>
  <c r="AN240" i="2"/>
  <c r="AM240" i="2"/>
  <c r="AL240" i="2"/>
  <c r="AK240" i="2"/>
  <c r="AJ240" i="2"/>
  <c r="AI240" i="2"/>
  <c r="AY239" i="2"/>
  <c r="AX239" i="2"/>
  <c r="AW239" i="2"/>
  <c r="AV239" i="2"/>
  <c r="AU239" i="2"/>
  <c r="AT239" i="2"/>
  <c r="AN239" i="2"/>
  <c r="AM239" i="2"/>
  <c r="AL239" i="2"/>
  <c r="AK239" i="2"/>
  <c r="AJ239" i="2"/>
  <c r="AI239" i="2"/>
  <c r="AZ235" i="2"/>
  <c r="BA235" i="2" s="1"/>
  <c r="AO235" i="2"/>
  <c r="AP235" i="2" s="1"/>
  <c r="AY234" i="2"/>
  <c r="AX234" i="2"/>
  <c r="AW234" i="2"/>
  <c r="AV234" i="2"/>
  <c r="AU234" i="2"/>
  <c r="AT234" i="2"/>
  <c r="AN234" i="2"/>
  <c r="AM234" i="2"/>
  <c r="AL234" i="2"/>
  <c r="AK234" i="2"/>
  <c r="AJ234" i="2"/>
  <c r="AI234" i="2"/>
  <c r="AQ229" i="2" s="1"/>
  <c r="AY233" i="2"/>
  <c r="AX233" i="2"/>
  <c r="AW233" i="2"/>
  <c r="AV233" i="2"/>
  <c r="AU233" i="2"/>
  <c r="AT233" i="2"/>
  <c r="AN233" i="2"/>
  <c r="AM233" i="2"/>
  <c r="AL233" i="2"/>
  <c r="AK233" i="2"/>
  <c r="AJ233" i="2"/>
  <c r="AI233" i="2"/>
  <c r="BA229" i="2"/>
  <c r="AZ229" i="2"/>
  <c r="AO229" i="2"/>
  <c r="AP229" i="2" s="1"/>
  <c r="AY228" i="2"/>
  <c r="AX228" i="2"/>
  <c r="AW228" i="2"/>
  <c r="AV228" i="2"/>
  <c r="AU228" i="2"/>
  <c r="AT228" i="2"/>
  <c r="AN228" i="2"/>
  <c r="AM228" i="2"/>
  <c r="AL228" i="2"/>
  <c r="AK228" i="2"/>
  <c r="AJ228" i="2"/>
  <c r="AI228" i="2"/>
  <c r="AY227" i="2"/>
  <c r="AX227" i="2"/>
  <c r="AW227" i="2"/>
  <c r="AV227" i="2"/>
  <c r="AU227" i="2"/>
  <c r="AT227" i="2"/>
  <c r="AN227" i="2"/>
  <c r="AM227" i="2"/>
  <c r="AL227" i="2"/>
  <c r="AK227" i="2"/>
  <c r="AJ227" i="2"/>
  <c r="AI227" i="2"/>
  <c r="AZ223" i="2"/>
  <c r="BA223" i="2" s="1"/>
  <c r="AO223" i="2"/>
  <c r="AP223" i="2" s="1"/>
  <c r="AY222" i="2"/>
  <c r="AX222" i="2"/>
  <c r="AW222" i="2"/>
  <c r="AV222" i="2"/>
  <c r="AU222" i="2"/>
  <c r="AT222" i="2"/>
  <c r="AN222" i="2"/>
  <c r="AM222" i="2"/>
  <c r="AL222" i="2"/>
  <c r="AK222" i="2"/>
  <c r="AQ217" i="2" s="1"/>
  <c r="AJ222" i="2"/>
  <c r="AI222" i="2"/>
  <c r="AY221" i="2"/>
  <c r="AX221" i="2"/>
  <c r="AW221" i="2"/>
  <c r="AV221" i="2"/>
  <c r="AU221" i="2"/>
  <c r="AT221" i="2"/>
  <c r="AN221" i="2"/>
  <c r="AM221" i="2"/>
  <c r="AL221" i="2"/>
  <c r="AK221" i="2"/>
  <c r="AJ221" i="2"/>
  <c r="AI221" i="2"/>
  <c r="AZ217" i="2"/>
  <c r="BA217" i="2" s="1"/>
  <c r="AO217" i="2"/>
  <c r="AP217" i="2" s="1"/>
  <c r="AY216" i="2"/>
  <c r="AX216" i="2"/>
  <c r="AW216" i="2"/>
  <c r="AV216" i="2"/>
  <c r="AU216" i="2"/>
  <c r="AT216" i="2"/>
  <c r="BB211" i="2" s="1"/>
  <c r="AN216" i="2"/>
  <c r="AM216" i="2"/>
  <c r="AL216" i="2"/>
  <c r="AK216" i="2"/>
  <c r="AJ216" i="2"/>
  <c r="AI216" i="2"/>
  <c r="AY215" i="2"/>
  <c r="AX215" i="2"/>
  <c r="AW215" i="2"/>
  <c r="AV215" i="2"/>
  <c r="AU215" i="2"/>
  <c r="AT215" i="2"/>
  <c r="AN215" i="2"/>
  <c r="AM215" i="2"/>
  <c r="AL215" i="2"/>
  <c r="AK215" i="2"/>
  <c r="AJ215" i="2"/>
  <c r="AI215" i="2"/>
  <c r="AZ211" i="2"/>
  <c r="BA211" i="2" s="1"/>
  <c r="AO211" i="2"/>
  <c r="AP211" i="2" s="1"/>
  <c r="AY210" i="2"/>
  <c r="AX210" i="2"/>
  <c r="AW210" i="2"/>
  <c r="AV210" i="2"/>
  <c r="AU210" i="2"/>
  <c r="AT210" i="2"/>
  <c r="AN210" i="2"/>
  <c r="AM210" i="2"/>
  <c r="AL210" i="2"/>
  <c r="AK210" i="2"/>
  <c r="AJ210" i="2"/>
  <c r="AI210" i="2"/>
  <c r="AY209" i="2"/>
  <c r="AX209" i="2"/>
  <c r="AW209" i="2"/>
  <c r="AV209" i="2"/>
  <c r="AU209" i="2"/>
  <c r="AT209" i="2"/>
  <c r="AN209" i="2"/>
  <c r="AM209" i="2"/>
  <c r="AL209" i="2"/>
  <c r="AK209" i="2"/>
  <c r="AJ209" i="2"/>
  <c r="AI209" i="2"/>
  <c r="AZ205" i="2"/>
  <c r="BA205" i="2" s="1"/>
  <c r="AQ205" i="2"/>
  <c r="AO205" i="2"/>
  <c r="AP205" i="2" s="1"/>
  <c r="AY204" i="2"/>
  <c r="AX204" i="2"/>
  <c r="AW204" i="2"/>
  <c r="AV204" i="2"/>
  <c r="AU204" i="2"/>
  <c r="AT204" i="2"/>
  <c r="AN204" i="2"/>
  <c r="AM204" i="2"/>
  <c r="AL204" i="2"/>
  <c r="AK204" i="2"/>
  <c r="AJ204" i="2"/>
  <c r="AI204" i="2"/>
  <c r="AY203" i="2"/>
  <c r="AX203" i="2"/>
  <c r="AW203" i="2"/>
  <c r="AV203" i="2"/>
  <c r="AU203" i="2"/>
  <c r="AT203" i="2"/>
  <c r="AN203" i="2"/>
  <c r="AM203" i="2"/>
  <c r="AL203" i="2"/>
  <c r="AK203" i="2"/>
  <c r="AJ203" i="2"/>
  <c r="AI203" i="2"/>
  <c r="AZ199" i="2"/>
  <c r="BA199" i="2" s="1"/>
  <c r="AO199" i="2"/>
  <c r="AP199" i="2" s="1"/>
  <c r="AY198" i="2"/>
  <c r="AX198" i="2"/>
  <c r="AW198" i="2"/>
  <c r="AV198" i="2"/>
  <c r="BB193" i="2" s="1"/>
  <c r="AU198" i="2"/>
  <c r="AT198" i="2"/>
  <c r="AN198" i="2"/>
  <c r="AM198" i="2"/>
  <c r="AL198" i="2"/>
  <c r="AK198" i="2"/>
  <c r="AJ198" i="2"/>
  <c r="AI198" i="2"/>
  <c r="AQ193" i="2" s="1"/>
  <c r="AY197" i="2"/>
  <c r="AX197" i="2"/>
  <c r="AW197" i="2"/>
  <c r="AV197" i="2"/>
  <c r="AU197" i="2"/>
  <c r="AT197" i="2"/>
  <c r="AN197" i="2"/>
  <c r="AM197" i="2"/>
  <c r="AL197" i="2"/>
  <c r="AK197" i="2"/>
  <c r="AJ197" i="2"/>
  <c r="AI197" i="2"/>
  <c r="BA193" i="2"/>
  <c r="AZ193" i="2"/>
  <c r="AO193" i="2"/>
  <c r="AP193" i="2" s="1"/>
  <c r="AY192" i="2"/>
  <c r="AX192" i="2"/>
  <c r="AW192" i="2"/>
  <c r="AV192" i="2"/>
  <c r="AU192" i="2"/>
  <c r="AT192" i="2"/>
  <c r="AN192" i="2"/>
  <c r="AM192" i="2"/>
  <c r="AL192" i="2"/>
  <c r="AK192" i="2"/>
  <c r="AJ192" i="2"/>
  <c r="AI192" i="2"/>
  <c r="AY191" i="2"/>
  <c r="AX191" i="2"/>
  <c r="AW191" i="2"/>
  <c r="AV191" i="2"/>
  <c r="AU191" i="2"/>
  <c r="AT191" i="2"/>
  <c r="AN191" i="2"/>
  <c r="AM191" i="2"/>
  <c r="AL191" i="2"/>
  <c r="AK191" i="2"/>
  <c r="AJ191" i="2"/>
  <c r="AI191" i="2"/>
  <c r="AZ187" i="2"/>
  <c r="BA187" i="2" s="1"/>
  <c r="AO187" i="2"/>
  <c r="AP187" i="2" s="1"/>
  <c r="AY186" i="2"/>
  <c r="AX186" i="2"/>
  <c r="AW186" i="2"/>
  <c r="AV186" i="2"/>
  <c r="AU186" i="2"/>
  <c r="AT186" i="2"/>
  <c r="AN186" i="2"/>
  <c r="AM186" i="2"/>
  <c r="AL186" i="2"/>
  <c r="AK186" i="2"/>
  <c r="AJ186" i="2"/>
  <c r="AI186" i="2"/>
  <c r="AY185" i="2"/>
  <c r="AX185" i="2"/>
  <c r="AW185" i="2"/>
  <c r="AV185" i="2"/>
  <c r="AU185" i="2"/>
  <c r="AT185" i="2"/>
  <c r="AN185" i="2"/>
  <c r="AM185" i="2"/>
  <c r="AL185" i="2"/>
  <c r="AK185" i="2"/>
  <c r="AJ185" i="2"/>
  <c r="AI185" i="2"/>
  <c r="AZ181" i="2"/>
  <c r="BA181" i="2" s="1"/>
  <c r="AO181" i="2"/>
  <c r="AP181" i="2" s="1"/>
  <c r="AY180" i="2"/>
  <c r="AX180" i="2"/>
  <c r="AW180" i="2"/>
  <c r="AV180" i="2"/>
  <c r="AU180" i="2"/>
  <c r="AT180" i="2"/>
  <c r="AN180" i="2"/>
  <c r="AM180" i="2"/>
  <c r="AL180" i="2"/>
  <c r="AK180" i="2"/>
  <c r="AJ180" i="2"/>
  <c r="AI180" i="2"/>
  <c r="AY179" i="2"/>
  <c r="AX179" i="2"/>
  <c r="AW179" i="2"/>
  <c r="AV179" i="2"/>
  <c r="AU179" i="2"/>
  <c r="AT179" i="2"/>
  <c r="AN179" i="2"/>
  <c r="AM179" i="2"/>
  <c r="AL179" i="2"/>
  <c r="AK179" i="2"/>
  <c r="AJ179" i="2"/>
  <c r="AI179" i="2"/>
  <c r="AZ175" i="2"/>
  <c r="BA175" i="2" s="1"/>
  <c r="AO175" i="2"/>
  <c r="AP175" i="2" s="1"/>
  <c r="AY174" i="2"/>
  <c r="AX174" i="2"/>
  <c r="AW174" i="2"/>
  <c r="AV174" i="2"/>
  <c r="AU174" i="2"/>
  <c r="AT174" i="2"/>
  <c r="AN174" i="2"/>
  <c r="AM174" i="2"/>
  <c r="AL174" i="2"/>
  <c r="AK174" i="2"/>
  <c r="AJ174" i="2"/>
  <c r="AI174" i="2"/>
  <c r="AY173" i="2"/>
  <c r="AX173" i="2"/>
  <c r="AW173" i="2"/>
  <c r="AV173" i="2"/>
  <c r="AU173" i="2"/>
  <c r="AT173" i="2"/>
  <c r="AN173" i="2"/>
  <c r="AM173" i="2"/>
  <c r="AL173" i="2"/>
  <c r="AK173" i="2"/>
  <c r="AJ173" i="2"/>
  <c r="AI173" i="2"/>
  <c r="BA169" i="2"/>
  <c r="AZ169" i="2"/>
  <c r="AO169" i="2"/>
  <c r="AP169" i="2" s="1"/>
  <c r="AY168" i="2"/>
  <c r="AX168" i="2"/>
  <c r="AW168" i="2"/>
  <c r="AV168" i="2"/>
  <c r="AU168" i="2"/>
  <c r="AT168" i="2"/>
  <c r="BB163" i="2" s="1"/>
  <c r="AN168" i="2"/>
  <c r="AM168" i="2"/>
  <c r="AL168" i="2"/>
  <c r="AK168" i="2"/>
  <c r="AJ168" i="2"/>
  <c r="AI168" i="2"/>
  <c r="AY167" i="2"/>
  <c r="AX167" i="2"/>
  <c r="AW167" i="2"/>
  <c r="AV167" i="2"/>
  <c r="AU167" i="2"/>
  <c r="AT167" i="2"/>
  <c r="AN167" i="2"/>
  <c r="AM167" i="2"/>
  <c r="AL167" i="2"/>
  <c r="AK167" i="2"/>
  <c r="AJ167" i="2"/>
  <c r="AI167" i="2"/>
  <c r="AZ163" i="2"/>
  <c r="BA163" i="2" s="1"/>
  <c r="AO163" i="2"/>
  <c r="AP163" i="2" s="1"/>
  <c r="AY162" i="2"/>
  <c r="AX162" i="2"/>
  <c r="AW162" i="2"/>
  <c r="AV162" i="2"/>
  <c r="AU162" i="2"/>
  <c r="AT162" i="2"/>
  <c r="AN162" i="2"/>
  <c r="AM162" i="2"/>
  <c r="AL162" i="2"/>
  <c r="AK162" i="2"/>
  <c r="AJ162" i="2"/>
  <c r="AI162" i="2"/>
  <c r="AY161" i="2"/>
  <c r="AX161" i="2"/>
  <c r="AW161" i="2"/>
  <c r="AV161" i="2"/>
  <c r="AU161" i="2"/>
  <c r="AT161" i="2"/>
  <c r="AN161" i="2"/>
  <c r="AM161" i="2"/>
  <c r="AL161" i="2"/>
  <c r="AK161" i="2"/>
  <c r="AJ161" i="2"/>
  <c r="AI161" i="2"/>
  <c r="AZ157" i="2"/>
  <c r="BA157" i="2" s="1"/>
  <c r="AO157" i="2"/>
  <c r="AP157" i="2" s="1"/>
  <c r="AY156" i="2"/>
  <c r="AX156" i="2"/>
  <c r="AW156" i="2"/>
  <c r="AV156" i="2"/>
  <c r="AU156" i="2"/>
  <c r="AT156" i="2"/>
  <c r="AN156" i="2"/>
  <c r="AM156" i="2"/>
  <c r="AL156" i="2"/>
  <c r="AK156" i="2"/>
  <c r="AJ156" i="2"/>
  <c r="AI156" i="2"/>
  <c r="AY155" i="2"/>
  <c r="AX155" i="2"/>
  <c r="AW155" i="2"/>
  <c r="AV155" i="2"/>
  <c r="AU155" i="2"/>
  <c r="AT155" i="2"/>
  <c r="AN155" i="2"/>
  <c r="AM155" i="2"/>
  <c r="AL155" i="2"/>
  <c r="AK155" i="2"/>
  <c r="AJ155" i="2"/>
  <c r="AI155" i="2"/>
  <c r="AZ151" i="2"/>
  <c r="BA151" i="2" s="1"/>
  <c r="AO151" i="2"/>
  <c r="AP151" i="2" s="1"/>
  <c r="AY150" i="2"/>
  <c r="AX150" i="2"/>
  <c r="AW150" i="2"/>
  <c r="AV150" i="2"/>
  <c r="BB145" i="2" s="1"/>
  <c r="AU150" i="2"/>
  <c r="AT150" i="2"/>
  <c r="AN150" i="2"/>
  <c r="AM150" i="2"/>
  <c r="AL150" i="2"/>
  <c r="AK150" i="2"/>
  <c r="AJ150" i="2"/>
  <c r="AI150" i="2"/>
  <c r="AY149" i="2"/>
  <c r="AX149" i="2"/>
  <c r="AW149" i="2"/>
  <c r="AV149" i="2"/>
  <c r="AU149" i="2"/>
  <c r="AT149" i="2"/>
  <c r="AN149" i="2"/>
  <c r="AM149" i="2"/>
  <c r="AL149" i="2"/>
  <c r="AK149" i="2"/>
  <c r="AJ149" i="2"/>
  <c r="AI149" i="2"/>
  <c r="BA145" i="2"/>
  <c r="AZ145" i="2"/>
  <c r="AO145" i="2"/>
  <c r="AP145" i="2" s="1"/>
  <c r="AY144" i="2"/>
  <c r="AX144" i="2"/>
  <c r="AW144" i="2"/>
  <c r="AV144" i="2"/>
  <c r="AU144" i="2"/>
  <c r="AT144" i="2"/>
  <c r="AN144" i="2"/>
  <c r="AM144" i="2"/>
  <c r="AL144" i="2"/>
  <c r="AK144" i="2"/>
  <c r="AJ144" i="2"/>
  <c r="AI144" i="2"/>
  <c r="AY143" i="2"/>
  <c r="AX143" i="2"/>
  <c r="AW143" i="2"/>
  <c r="AV143" i="2"/>
  <c r="AU143" i="2"/>
  <c r="AT143" i="2"/>
  <c r="AN143" i="2"/>
  <c r="AM143" i="2"/>
  <c r="AL143" i="2"/>
  <c r="AK143" i="2"/>
  <c r="AJ143" i="2"/>
  <c r="AI143" i="2"/>
  <c r="AZ139" i="2"/>
  <c r="BA139" i="2" s="1"/>
  <c r="AO139" i="2"/>
  <c r="AP139" i="2" s="1"/>
  <c r="AY138" i="2"/>
  <c r="AX138" i="2"/>
  <c r="AW138" i="2"/>
  <c r="AV138" i="2"/>
  <c r="AU138" i="2"/>
  <c r="AT138" i="2"/>
  <c r="AN138" i="2"/>
  <c r="AM138" i="2"/>
  <c r="AL138" i="2"/>
  <c r="AK138" i="2"/>
  <c r="AJ138" i="2"/>
  <c r="AI138" i="2"/>
  <c r="AY137" i="2"/>
  <c r="AX137" i="2"/>
  <c r="AW137" i="2"/>
  <c r="AV137" i="2"/>
  <c r="AU137" i="2"/>
  <c r="AT137" i="2"/>
  <c r="AN137" i="2"/>
  <c r="AM137" i="2"/>
  <c r="AL137" i="2"/>
  <c r="AK137" i="2"/>
  <c r="AJ137" i="2"/>
  <c r="AI137" i="2"/>
  <c r="AZ133" i="2"/>
  <c r="BA133" i="2" s="1"/>
  <c r="AO133" i="2"/>
  <c r="AP133" i="2" s="1"/>
  <c r="AY132" i="2"/>
  <c r="AX132" i="2"/>
  <c r="AW132" i="2"/>
  <c r="AV132" i="2"/>
  <c r="AU132" i="2"/>
  <c r="AT132" i="2"/>
  <c r="AN132" i="2"/>
  <c r="AM132" i="2"/>
  <c r="AL132" i="2"/>
  <c r="AK132" i="2"/>
  <c r="AJ132" i="2"/>
  <c r="AI132" i="2"/>
  <c r="AY131" i="2"/>
  <c r="AX131" i="2"/>
  <c r="AW131" i="2"/>
  <c r="AV131" i="2"/>
  <c r="AU131" i="2"/>
  <c r="AT131" i="2"/>
  <c r="AN131" i="2"/>
  <c r="AM131" i="2"/>
  <c r="AL131" i="2"/>
  <c r="AK131" i="2"/>
  <c r="AJ131" i="2"/>
  <c r="AI131" i="2"/>
  <c r="AZ127" i="2"/>
  <c r="BA127" i="2" s="1"/>
  <c r="AO127" i="2"/>
  <c r="AP127" i="2" s="1"/>
  <c r="AY126" i="2"/>
  <c r="AX126" i="2"/>
  <c r="AW126" i="2"/>
  <c r="AV126" i="2"/>
  <c r="AU126" i="2"/>
  <c r="AT126" i="2"/>
  <c r="AN126" i="2"/>
  <c r="AM126" i="2"/>
  <c r="AL126" i="2"/>
  <c r="AK126" i="2"/>
  <c r="AJ126" i="2"/>
  <c r="AI126" i="2"/>
  <c r="AY125" i="2"/>
  <c r="AX125" i="2"/>
  <c r="AW125" i="2"/>
  <c r="AV125" i="2"/>
  <c r="AU125" i="2"/>
  <c r="AT125" i="2"/>
  <c r="AN125" i="2"/>
  <c r="AM125" i="2"/>
  <c r="AL125" i="2"/>
  <c r="AK125" i="2"/>
  <c r="AJ125" i="2"/>
  <c r="AI125" i="2"/>
  <c r="AZ121" i="2"/>
  <c r="BA121" i="2" s="1"/>
  <c r="AO121" i="2"/>
  <c r="AP121" i="2" s="1"/>
  <c r="AY120" i="2"/>
  <c r="AX120" i="2"/>
  <c r="AW120" i="2"/>
  <c r="AV120" i="2"/>
  <c r="AU120" i="2"/>
  <c r="AT120" i="2"/>
  <c r="AN120" i="2"/>
  <c r="AM120" i="2"/>
  <c r="AL120" i="2"/>
  <c r="AK120" i="2"/>
  <c r="AJ120" i="2"/>
  <c r="AI120" i="2"/>
  <c r="AY119" i="2"/>
  <c r="AX119" i="2"/>
  <c r="AW119" i="2"/>
  <c r="AV119" i="2"/>
  <c r="AU119" i="2"/>
  <c r="AT119" i="2"/>
  <c r="AN119" i="2"/>
  <c r="AM119" i="2"/>
  <c r="AL119" i="2"/>
  <c r="AK119" i="2"/>
  <c r="AJ119" i="2"/>
  <c r="AI119" i="2"/>
  <c r="BA115" i="2"/>
  <c r="AZ115" i="2"/>
  <c r="AO115" i="2"/>
  <c r="AP115" i="2" s="1"/>
  <c r="AY114" i="2"/>
  <c r="AX114" i="2"/>
  <c r="AW114" i="2"/>
  <c r="AV114" i="2"/>
  <c r="AU114" i="2"/>
  <c r="AT114" i="2"/>
  <c r="AN114" i="2"/>
  <c r="AM114" i="2"/>
  <c r="AL114" i="2"/>
  <c r="AK114" i="2"/>
  <c r="AJ114" i="2"/>
  <c r="AI114" i="2"/>
  <c r="AY113" i="2"/>
  <c r="AX113" i="2"/>
  <c r="AW113" i="2"/>
  <c r="AV113" i="2"/>
  <c r="AU113" i="2"/>
  <c r="AT113" i="2"/>
  <c r="AN113" i="2"/>
  <c r="AM113" i="2"/>
  <c r="AL113" i="2"/>
  <c r="AK113" i="2"/>
  <c r="AJ113" i="2"/>
  <c r="AI113" i="2"/>
  <c r="AZ109" i="2"/>
  <c r="BA109" i="2" s="1"/>
  <c r="AO109" i="2"/>
  <c r="AP109" i="2" s="1"/>
  <c r="AY108" i="2"/>
  <c r="AX108" i="2"/>
  <c r="AW108" i="2"/>
  <c r="AV108" i="2"/>
  <c r="AU108" i="2"/>
  <c r="AT108" i="2"/>
  <c r="AN108" i="2"/>
  <c r="AM108" i="2"/>
  <c r="AL108" i="2"/>
  <c r="AK108" i="2"/>
  <c r="AJ108" i="2"/>
  <c r="AI108" i="2"/>
  <c r="AY107" i="2"/>
  <c r="AX107" i="2"/>
  <c r="AW107" i="2"/>
  <c r="AV107" i="2"/>
  <c r="AU107" i="2"/>
  <c r="AT107" i="2"/>
  <c r="AN107" i="2"/>
  <c r="AM107" i="2"/>
  <c r="AL107" i="2"/>
  <c r="AK107" i="2"/>
  <c r="AJ107" i="2"/>
  <c r="AI107" i="2"/>
  <c r="AZ103" i="2"/>
  <c r="BA103" i="2" s="1"/>
  <c r="AO103" i="2"/>
  <c r="AP103" i="2" s="1"/>
  <c r="AY102" i="2"/>
  <c r="AX102" i="2"/>
  <c r="AW102" i="2"/>
  <c r="AV102" i="2"/>
  <c r="AU102" i="2"/>
  <c r="AT102" i="2"/>
  <c r="AN102" i="2"/>
  <c r="AM102" i="2"/>
  <c r="AL102" i="2"/>
  <c r="AK102" i="2"/>
  <c r="AJ102" i="2"/>
  <c r="AI102" i="2"/>
  <c r="AY101" i="2"/>
  <c r="AX101" i="2"/>
  <c r="AW101" i="2"/>
  <c r="AV101" i="2"/>
  <c r="AU101" i="2"/>
  <c r="AT101" i="2"/>
  <c r="AN101" i="2"/>
  <c r="AM101" i="2"/>
  <c r="AL101" i="2"/>
  <c r="AK101" i="2"/>
  <c r="AJ101" i="2"/>
  <c r="AI101" i="2"/>
  <c r="AZ97" i="2"/>
  <c r="BA97" i="2" s="1"/>
  <c r="AO97" i="2"/>
  <c r="AP97" i="2" s="1"/>
  <c r="AY96" i="2"/>
  <c r="AX96" i="2"/>
  <c r="AW96" i="2"/>
  <c r="AV96" i="2"/>
  <c r="AU96" i="2"/>
  <c r="AT96" i="2"/>
  <c r="AN96" i="2"/>
  <c r="AM96" i="2"/>
  <c r="AL96" i="2"/>
  <c r="AK96" i="2"/>
  <c r="AJ96" i="2"/>
  <c r="AI96" i="2"/>
  <c r="AY95" i="2"/>
  <c r="AX95" i="2"/>
  <c r="AW95" i="2"/>
  <c r="AV95" i="2"/>
  <c r="AU95" i="2"/>
  <c r="AT95" i="2"/>
  <c r="AN95" i="2"/>
  <c r="AM95" i="2"/>
  <c r="AL95" i="2"/>
  <c r="AK95" i="2"/>
  <c r="AJ95" i="2"/>
  <c r="AI95" i="2"/>
  <c r="AZ91" i="2"/>
  <c r="BA91" i="2" s="1"/>
  <c r="AO91" i="2"/>
  <c r="AP91" i="2" s="1"/>
  <c r="AY90" i="2"/>
  <c r="AX90" i="2"/>
  <c r="AW90" i="2"/>
  <c r="AV90" i="2"/>
  <c r="AU90" i="2"/>
  <c r="AT90" i="2"/>
  <c r="AN90" i="2"/>
  <c r="AM90" i="2"/>
  <c r="AL90" i="2"/>
  <c r="AK90" i="2"/>
  <c r="AJ90" i="2"/>
  <c r="AI90" i="2"/>
  <c r="AY89" i="2"/>
  <c r="AX89" i="2"/>
  <c r="AW89" i="2"/>
  <c r="AV89" i="2"/>
  <c r="AU89" i="2"/>
  <c r="AT89" i="2"/>
  <c r="AN89" i="2"/>
  <c r="AM89" i="2"/>
  <c r="AL89" i="2"/>
  <c r="AK89" i="2"/>
  <c r="AJ89" i="2"/>
  <c r="AI89" i="2"/>
  <c r="BA85" i="2"/>
  <c r="AZ85" i="2"/>
  <c r="AO85" i="2"/>
  <c r="AP85" i="2" s="1"/>
  <c r="AY84" i="2"/>
  <c r="AX84" i="2"/>
  <c r="AW84" i="2"/>
  <c r="AV84" i="2"/>
  <c r="AU84" i="2"/>
  <c r="AT84" i="2"/>
  <c r="BB79" i="2" s="1"/>
  <c r="AN84" i="2"/>
  <c r="AM84" i="2"/>
  <c r="AL84" i="2"/>
  <c r="AK84" i="2"/>
  <c r="AJ84" i="2"/>
  <c r="AI84" i="2"/>
  <c r="AY83" i="2"/>
  <c r="AX83" i="2"/>
  <c r="AW83" i="2"/>
  <c r="AV83" i="2"/>
  <c r="AU83" i="2"/>
  <c r="AT83" i="2"/>
  <c r="AN83" i="2"/>
  <c r="AM83" i="2"/>
  <c r="AL83" i="2"/>
  <c r="AK83" i="2"/>
  <c r="AJ83" i="2"/>
  <c r="AI83" i="2"/>
  <c r="BA79" i="2"/>
  <c r="AZ79" i="2"/>
  <c r="AO79" i="2"/>
  <c r="AP79" i="2" s="1"/>
  <c r="AY78" i="2"/>
  <c r="AX78" i="2"/>
  <c r="AW78" i="2"/>
  <c r="AV78" i="2"/>
  <c r="AU78" i="2"/>
  <c r="AT78" i="2"/>
  <c r="AN78" i="2"/>
  <c r="AM78" i="2"/>
  <c r="AL78" i="2"/>
  <c r="AK78" i="2"/>
  <c r="AJ78" i="2"/>
  <c r="AI78" i="2"/>
  <c r="AY77" i="2"/>
  <c r="AX77" i="2"/>
  <c r="AW77" i="2"/>
  <c r="AV77" i="2"/>
  <c r="AU77" i="2"/>
  <c r="AT77" i="2"/>
  <c r="AN77" i="2"/>
  <c r="AM77" i="2"/>
  <c r="AL77" i="2"/>
  <c r="AK77" i="2"/>
  <c r="AJ77" i="2"/>
  <c r="AI77" i="2"/>
  <c r="AZ73" i="2"/>
  <c r="BA73" i="2" s="1"/>
  <c r="AO73" i="2"/>
  <c r="AP73" i="2" s="1"/>
  <c r="AY72" i="2"/>
  <c r="AX72" i="2"/>
  <c r="AW72" i="2"/>
  <c r="AV72" i="2"/>
  <c r="AU72" i="2"/>
  <c r="AT72" i="2"/>
  <c r="AN72" i="2"/>
  <c r="AM72" i="2"/>
  <c r="AL72" i="2"/>
  <c r="AK72" i="2"/>
  <c r="AJ72" i="2"/>
  <c r="AI72" i="2"/>
  <c r="AY71" i="2"/>
  <c r="AX71" i="2"/>
  <c r="AW71" i="2"/>
  <c r="AV71" i="2"/>
  <c r="AU71" i="2"/>
  <c r="AT71" i="2"/>
  <c r="AN71" i="2"/>
  <c r="AM71" i="2"/>
  <c r="AL71" i="2"/>
  <c r="AK71" i="2"/>
  <c r="AJ71" i="2"/>
  <c r="AI71" i="2"/>
  <c r="AZ67" i="2"/>
  <c r="BA67" i="2" s="1"/>
  <c r="AO67" i="2"/>
  <c r="AP67" i="2" s="1"/>
  <c r="AY66" i="2"/>
  <c r="AX66" i="2"/>
  <c r="AW66" i="2"/>
  <c r="AV66" i="2"/>
  <c r="AU66" i="2"/>
  <c r="AT66" i="2"/>
  <c r="BB61" i="2" s="1"/>
  <c r="AN66" i="2"/>
  <c r="AM66" i="2"/>
  <c r="AL66" i="2"/>
  <c r="AK66" i="2"/>
  <c r="AJ66" i="2"/>
  <c r="AI66" i="2"/>
  <c r="AY65" i="2"/>
  <c r="AX65" i="2"/>
  <c r="AW65" i="2"/>
  <c r="AV65" i="2"/>
  <c r="AU65" i="2"/>
  <c r="AT65" i="2"/>
  <c r="AN65" i="2"/>
  <c r="AM65" i="2"/>
  <c r="AL65" i="2"/>
  <c r="AK65" i="2"/>
  <c r="AJ65" i="2"/>
  <c r="AI65" i="2"/>
  <c r="AZ61" i="2"/>
  <c r="BA61" i="2" s="1"/>
  <c r="AO61" i="2"/>
  <c r="AP61" i="2" s="1"/>
  <c r="AY60" i="2"/>
  <c r="AX60" i="2"/>
  <c r="AW60" i="2"/>
  <c r="AV60" i="2"/>
  <c r="AU60" i="2"/>
  <c r="AT60" i="2"/>
  <c r="AN60" i="2"/>
  <c r="AM60" i="2"/>
  <c r="AL60" i="2"/>
  <c r="AK60" i="2"/>
  <c r="AJ60" i="2"/>
  <c r="AI60" i="2"/>
  <c r="AY59" i="2"/>
  <c r="AX59" i="2"/>
  <c r="AW59" i="2"/>
  <c r="AV59" i="2"/>
  <c r="AU59" i="2"/>
  <c r="AT59" i="2"/>
  <c r="AN59" i="2"/>
  <c r="AM59" i="2"/>
  <c r="AL59" i="2"/>
  <c r="AK59" i="2"/>
  <c r="AJ59" i="2"/>
  <c r="AI59" i="2"/>
  <c r="AZ55" i="2"/>
  <c r="BA55" i="2" s="1"/>
  <c r="AO55" i="2"/>
  <c r="AP55" i="2" s="1"/>
  <c r="AY54" i="2"/>
  <c r="AX54" i="2"/>
  <c r="AW54" i="2"/>
  <c r="AV54" i="2"/>
  <c r="AU54" i="2"/>
  <c r="AT54" i="2"/>
  <c r="AN54" i="2"/>
  <c r="AM54" i="2"/>
  <c r="AL54" i="2"/>
  <c r="AK54" i="2"/>
  <c r="AJ54" i="2"/>
  <c r="AI54" i="2"/>
  <c r="AY53" i="2"/>
  <c r="AX53" i="2"/>
  <c r="AW53" i="2"/>
  <c r="AV53" i="2"/>
  <c r="AU53" i="2"/>
  <c r="AT53" i="2"/>
  <c r="AN53" i="2"/>
  <c r="AM53" i="2"/>
  <c r="AL53" i="2"/>
  <c r="AK53" i="2"/>
  <c r="AJ53" i="2"/>
  <c r="AI53" i="2"/>
  <c r="AZ49" i="2"/>
  <c r="BA49" i="2" s="1"/>
  <c r="AO49" i="2"/>
  <c r="AP49" i="2" s="1"/>
  <c r="AY48" i="2"/>
  <c r="AX48" i="2"/>
  <c r="AW48" i="2"/>
  <c r="AV48" i="2"/>
  <c r="AU48" i="2"/>
  <c r="AT48" i="2"/>
  <c r="AN48" i="2"/>
  <c r="AM48" i="2"/>
  <c r="AL48" i="2"/>
  <c r="AK48" i="2"/>
  <c r="AJ48" i="2"/>
  <c r="AI48" i="2"/>
  <c r="AY47" i="2"/>
  <c r="AX47" i="2"/>
  <c r="AW47" i="2"/>
  <c r="AV47" i="2"/>
  <c r="AU47" i="2"/>
  <c r="AT47" i="2"/>
  <c r="AN47" i="2"/>
  <c r="AM47" i="2"/>
  <c r="AL47" i="2"/>
  <c r="AK47" i="2"/>
  <c r="AJ47" i="2"/>
  <c r="AI47" i="2"/>
  <c r="AZ43" i="2"/>
  <c r="BA43" i="2" s="1"/>
  <c r="AO43" i="2"/>
  <c r="AP43" i="2" s="1"/>
  <c r="AY42" i="2"/>
  <c r="AX42" i="2"/>
  <c r="AW42" i="2"/>
  <c r="AV42" i="2"/>
  <c r="AU42" i="2"/>
  <c r="AT42" i="2"/>
  <c r="AN42" i="2"/>
  <c r="AM42" i="2"/>
  <c r="AL42" i="2"/>
  <c r="AK42" i="2"/>
  <c r="AJ42" i="2"/>
  <c r="AI42" i="2"/>
  <c r="AY41" i="2"/>
  <c r="AX41" i="2"/>
  <c r="AW41" i="2"/>
  <c r="AV41" i="2"/>
  <c r="AU41" i="2"/>
  <c r="AT41" i="2"/>
  <c r="AN41" i="2"/>
  <c r="AM41" i="2"/>
  <c r="AL41" i="2"/>
  <c r="AK41" i="2"/>
  <c r="AJ41" i="2"/>
  <c r="AI41" i="2"/>
  <c r="AZ37" i="2"/>
  <c r="BA37" i="2" s="1"/>
  <c r="AO37" i="2"/>
  <c r="AP37" i="2" s="1"/>
  <c r="AY36" i="2"/>
  <c r="AX36" i="2"/>
  <c r="AW36" i="2"/>
  <c r="AV36" i="2"/>
  <c r="AU36" i="2"/>
  <c r="AT36" i="2"/>
  <c r="AN36" i="2"/>
  <c r="AM36" i="2"/>
  <c r="AL36" i="2"/>
  <c r="AK36" i="2"/>
  <c r="AJ36" i="2"/>
  <c r="AI36" i="2"/>
  <c r="AY35" i="2"/>
  <c r="AX35" i="2"/>
  <c r="AW35" i="2"/>
  <c r="AV35" i="2"/>
  <c r="AU35" i="2"/>
  <c r="AT35" i="2"/>
  <c r="AN35" i="2"/>
  <c r="AM35" i="2"/>
  <c r="AL35" i="2"/>
  <c r="AK35" i="2"/>
  <c r="AJ35" i="2"/>
  <c r="AI35" i="2"/>
  <c r="AZ31" i="2"/>
  <c r="BA31" i="2" s="1"/>
  <c r="AO31" i="2"/>
  <c r="AP31" i="2" s="1"/>
  <c r="AY30" i="2"/>
  <c r="AX30" i="2"/>
  <c r="AW30" i="2"/>
  <c r="AV30" i="2"/>
  <c r="AU30" i="2"/>
  <c r="AT30" i="2"/>
  <c r="AN30" i="2"/>
  <c r="AM30" i="2"/>
  <c r="AL30" i="2"/>
  <c r="AK30" i="2"/>
  <c r="AJ30" i="2"/>
  <c r="AI30" i="2"/>
  <c r="AY29" i="2"/>
  <c r="AX29" i="2"/>
  <c r="AW29" i="2"/>
  <c r="AV29" i="2"/>
  <c r="AU29" i="2"/>
  <c r="AT29" i="2"/>
  <c r="AN29" i="2"/>
  <c r="AM29" i="2"/>
  <c r="AL29" i="2"/>
  <c r="AK29" i="2"/>
  <c r="AJ29" i="2"/>
  <c r="AI29" i="2"/>
  <c r="AZ25" i="2"/>
  <c r="BA25" i="2" s="1"/>
  <c r="AO25" i="2"/>
  <c r="AP25" i="2" s="1"/>
  <c r="AY24" i="2"/>
  <c r="AX24" i="2"/>
  <c r="AW24" i="2"/>
  <c r="AV24" i="2"/>
  <c r="AU24" i="2"/>
  <c r="AT24" i="2"/>
  <c r="AN24" i="2"/>
  <c r="AM24" i="2"/>
  <c r="AL24" i="2"/>
  <c r="AK24" i="2"/>
  <c r="AJ24" i="2"/>
  <c r="AI24" i="2"/>
  <c r="AY23" i="2"/>
  <c r="AX23" i="2"/>
  <c r="AW23" i="2"/>
  <c r="AV23" i="2"/>
  <c r="AU23" i="2"/>
  <c r="AT23" i="2"/>
  <c r="AN23" i="2"/>
  <c r="AM23" i="2"/>
  <c r="AL23" i="2"/>
  <c r="AK23" i="2"/>
  <c r="AJ23" i="2"/>
  <c r="AI23" i="2"/>
  <c r="AZ19" i="2"/>
  <c r="BA19" i="2" s="1"/>
  <c r="AO19" i="2"/>
  <c r="AP19" i="2" s="1"/>
  <c r="AY18" i="2"/>
  <c r="AX18" i="2"/>
  <c r="AW18" i="2"/>
  <c r="AV18" i="2"/>
  <c r="AU18" i="2"/>
  <c r="AT18" i="2"/>
  <c r="AN18" i="2"/>
  <c r="AM18" i="2"/>
  <c r="AL18" i="2"/>
  <c r="AK18" i="2"/>
  <c r="AJ18" i="2"/>
  <c r="AI18" i="2"/>
  <c r="AY17" i="2"/>
  <c r="AX17" i="2"/>
  <c r="AW17" i="2"/>
  <c r="AV17" i="2"/>
  <c r="AU17" i="2"/>
  <c r="AT17" i="2"/>
  <c r="AN17" i="2"/>
  <c r="AM17" i="2"/>
  <c r="AL17" i="2"/>
  <c r="AK17" i="2"/>
  <c r="AJ17" i="2"/>
  <c r="AI17" i="2"/>
  <c r="AZ13" i="2"/>
  <c r="BA13" i="2" s="1"/>
  <c r="AO13" i="2"/>
  <c r="AP13" i="2" s="1"/>
  <c r="AI12" i="2"/>
  <c r="AI11" i="2"/>
  <c r="BB31" i="2" l="1"/>
  <c r="BB169" i="2"/>
  <c r="BB229" i="2"/>
  <c r="BB283" i="2"/>
  <c r="BB25" i="2"/>
  <c r="BB181" i="2"/>
  <c r="BB217" i="2"/>
  <c r="BB223" i="2"/>
  <c r="BB55" i="2"/>
  <c r="BB175" i="2"/>
  <c r="BB199" i="2"/>
  <c r="BB259" i="2"/>
  <c r="BB115" i="2"/>
  <c r="BB133" i="2"/>
  <c r="BB139" i="2"/>
  <c r="BB205" i="2"/>
  <c r="BB265" i="2"/>
  <c r="BB289" i="2"/>
  <c r="AQ289" i="2"/>
  <c r="BB277" i="2"/>
  <c r="BB253" i="2"/>
  <c r="BB235" i="2"/>
  <c r="BB187" i="2"/>
  <c r="BB157" i="2"/>
  <c r="BB151" i="2"/>
  <c r="BB127" i="2"/>
  <c r="BB121" i="2"/>
  <c r="BB109" i="2"/>
  <c r="BB103" i="2"/>
  <c r="BB97" i="2"/>
  <c r="BB91" i="2"/>
  <c r="BB85" i="2"/>
  <c r="BB73" i="2"/>
  <c r="BB67" i="2"/>
  <c r="BB49" i="2"/>
  <c r="BB43" i="2"/>
  <c r="BB37" i="2"/>
  <c r="BB19" i="2"/>
  <c r="BB13" i="2"/>
  <c r="AQ301" i="2"/>
  <c r="AQ277" i="2"/>
  <c r="AQ253" i="2"/>
  <c r="AQ181" i="2"/>
  <c r="AQ169" i="2"/>
  <c r="AQ163" i="2"/>
  <c r="AQ157" i="2"/>
  <c r="AQ151" i="2"/>
  <c r="AQ145" i="2"/>
  <c r="AQ139" i="2"/>
  <c r="AQ133" i="2"/>
  <c r="AQ127" i="2"/>
  <c r="AQ121" i="2"/>
  <c r="AQ109" i="2"/>
  <c r="AQ97" i="2"/>
  <c r="AQ85" i="2"/>
  <c r="AQ73" i="2"/>
  <c r="AQ61" i="2"/>
  <c r="AQ49" i="2"/>
  <c r="AQ43" i="2"/>
  <c r="AQ37" i="2"/>
  <c r="AQ31" i="2"/>
  <c r="AQ25" i="2"/>
  <c r="AQ19" i="2"/>
  <c r="AQ13" i="2"/>
  <c r="AQ247" i="2"/>
  <c r="AQ259" i="2"/>
  <c r="AQ271" i="2"/>
  <c r="AQ283" i="2"/>
  <c r="AQ295" i="2"/>
  <c r="AQ187" i="2"/>
  <c r="AQ199" i="2"/>
  <c r="AQ211" i="2"/>
  <c r="AQ223" i="2"/>
  <c r="AQ235" i="2"/>
  <c r="AQ175" i="2"/>
  <c r="AQ67" i="2"/>
  <c r="AQ79" i="2"/>
  <c r="AQ91" i="2"/>
  <c r="AQ103" i="2"/>
  <c r="AQ115" i="2"/>
  <c r="AQ55" i="2"/>
  <c r="H306" i="2"/>
  <c r="G306" i="2"/>
  <c r="F306" i="2"/>
  <c r="E306" i="2"/>
  <c r="BC301" i="2" s="1"/>
  <c r="BD301" i="2" s="1"/>
  <c r="D306" i="2"/>
  <c r="C306" i="2"/>
  <c r="AR301" i="2" s="1"/>
  <c r="AS301" i="2" s="1"/>
  <c r="H305" i="2"/>
  <c r="G305" i="2"/>
  <c r="F305" i="2"/>
  <c r="E305" i="2"/>
  <c r="D305" i="2"/>
  <c r="C305" i="2"/>
  <c r="I302" i="2"/>
  <c r="J301" i="2" s="1"/>
  <c r="I301" i="2"/>
  <c r="H300" i="2"/>
  <c r="G300" i="2"/>
  <c r="F300" i="2"/>
  <c r="E300" i="2"/>
  <c r="D300" i="2"/>
  <c r="C300" i="2"/>
  <c r="BC295" i="2" s="1"/>
  <c r="BD295" i="2" s="1"/>
  <c r="H299" i="2"/>
  <c r="G299" i="2"/>
  <c r="F299" i="2"/>
  <c r="E299" i="2"/>
  <c r="D299" i="2"/>
  <c r="C299" i="2"/>
  <c r="I296" i="2"/>
  <c r="J295" i="2" s="1"/>
  <c r="I295" i="2"/>
  <c r="H294" i="2"/>
  <c r="G294" i="2"/>
  <c r="F294" i="2"/>
  <c r="E294" i="2"/>
  <c r="AR289" i="2" s="1"/>
  <c r="AS289" i="2" s="1"/>
  <c r="D294" i="2"/>
  <c r="C294" i="2"/>
  <c r="H293" i="2"/>
  <c r="G293" i="2"/>
  <c r="F293" i="2"/>
  <c r="E293" i="2"/>
  <c r="D293" i="2"/>
  <c r="C293" i="2"/>
  <c r="I290" i="2"/>
  <c r="J289" i="2" s="1"/>
  <c r="I289" i="2"/>
  <c r="H288" i="2"/>
  <c r="G288" i="2"/>
  <c r="F288" i="2"/>
  <c r="E288" i="2"/>
  <c r="D288" i="2"/>
  <c r="C288" i="2"/>
  <c r="BC283" i="2" s="1"/>
  <c r="BD283" i="2" s="1"/>
  <c r="H287" i="2"/>
  <c r="G287" i="2"/>
  <c r="F287" i="2"/>
  <c r="E287" i="2"/>
  <c r="D287" i="2"/>
  <c r="C287" i="2"/>
  <c r="I284" i="2"/>
  <c r="J283" i="2" s="1"/>
  <c r="I283" i="2"/>
  <c r="H282" i="2"/>
  <c r="G282" i="2"/>
  <c r="F282" i="2"/>
  <c r="E282" i="2"/>
  <c r="AR277" i="2" s="1"/>
  <c r="AS277" i="2" s="1"/>
  <c r="D282" i="2"/>
  <c r="C282" i="2"/>
  <c r="BC277" i="2" s="1"/>
  <c r="BD277" i="2" s="1"/>
  <c r="H281" i="2"/>
  <c r="G281" i="2"/>
  <c r="F281" i="2"/>
  <c r="E281" i="2"/>
  <c r="D281" i="2"/>
  <c r="C281" i="2"/>
  <c r="I278" i="2"/>
  <c r="J277" i="2"/>
  <c r="I277" i="2"/>
  <c r="H276" i="2"/>
  <c r="G276" i="2"/>
  <c r="F276" i="2"/>
  <c r="E276" i="2"/>
  <c r="D276" i="2"/>
  <c r="C276" i="2"/>
  <c r="H275" i="2"/>
  <c r="G275" i="2"/>
  <c r="F275" i="2"/>
  <c r="E275" i="2"/>
  <c r="D275" i="2"/>
  <c r="C275" i="2"/>
  <c r="I272" i="2"/>
  <c r="J271" i="2" s="1"/>
  <c r="I271" i="2"/>
  <c r="H270" i="2"/>
  <c r="G270" i="2"/>
  <c r="F270" i="2"/>
  <c r="E270" i="2"/>
  <c r="D270" i="2"/>
  <c r="C270" i="2"/>
  <c r="BC265" i="2" s="1"/>
  <c r="BD265" i="2" s="1"/>
  <c r="H269" i="2"/>
  <c r="G269" i="2"/>
  <c r="F269" i="2"/>
  <c r="E269" i="2"/>
  <c r="D269" i="2"/>
  <c r="C269" i="2"/>
  <c r="I266" i="2"/>
  <c r="J265" i="2" s="1"/>
  <c r="I265" i="2"/>
  <c r="H264" i="2"/>
  <c r="G264" i="2"/>
  <c r="F264" i="2"/>
  <c r="E264" i="2"/>
  <c r="D264" i="2"/>
  <c r="AR259" i="2" s="1"/>
  <c r="AS259" i="2" s="1"/>
  <c r="C264" i="2"/>
  <c r="H263" i="2"/>
  <c r="G263" i="2"/>
  <c r="F263" i="2"/>
  <c r="E263" i="2"/>
  <c r="D263" i="2"/>
  <c r="C263" i="2"/>
  <c r="I260" i="2"/>
  <c r="J259" i="2" s="1"/>
  <c r="I259" i="2"/>
  <c r="H258" i="2"/>
  <c r="G258" i="2"/>
  <c r="F258" i="2"/>
  <c r="E258" i="2"/>
  <c r="D258" i="2"/>
  <c r="C258" i="2"/>
  <c r="AR253" i="2" s="1"/>
  <c r="AS253" i="2" s="1"/>
  <c r="H257" i="2"/>
  <c r="G257" i="2"/>
  <c r="F257" i="2"/>
  <c r="E257" i="2"/>
  <c r="D257" i="2"/>
  <c r="C257" i="2"/>
  <c r="I254" i="2"/>
  <c r="J253" i="2" s="1"/>
  <c r="I253" i="2"/>
  <c r="H252" i="2"/>
  <c r="G252" i="2"/>
  <c r="F252" i="2"/>
  <c r="D252" i="2"/>
  <c r="AR247" i="2" s="1"/>
  <c r="AS247" i="2" s="1"/>
  <c r="C252" i="2"/>
  <c r="BC247" i="2" s="1"/>
  <c r="BD247" i="2" s="1"/>
  <c r="H251" i="2"/>
  <c r="G251" i="2"/>
  <c r="F251" i="2"/>
  <c r="D251" i="2"/>
  <c r="C251" i="2"/>
  <c r="J247" i="2"/>
  <c r="I247" i="2"/>
  <c r="H246" i="2"/>
  <c r="G246" i="2"/>
  <c r="F246" i="2"/>
  <c r="AR241" i="2" s="1"/>
  <c r="AS241" i="2" s="1"/>
  <c r="E246" i="2"/>
  <c r="D246" i="2"/>
  <c r="C246" i="2"/>
  <c r="H245" i="2"/>
  <c r="G245" i="2"/>
  <c r="F245" i="2"/>
  <c r="E245" i="2"/>
  <c r="D245" i="2"/>
  <c r="C245" i="2"/>
  <c r="I242" i="2"/>
  <c r="J241" i="2" s="1"/>
  <c r="I241" i="2"/>
  <c r="H240" i="2"/>
  <c r="G240" i="2"/>
  <c r="F240" i="2"/>
  <c r="E240" i="2"/>
  <c r="D240" i="2"/>
  <c r="AR235" i="2" s="1"/>
  <c r="AS235" i="2" s="1"/>
  <c r="C240" i="2"/>
  <c r="BC235" i="2" s="1"/>
  <c r="BD235" i="2" s="1"/>
  <c r="H239" i="2"/>
  <c r="G239" i="2"/>
  <c r="F239" i="2"/>
  <c r="E239" i="2"/>
  <c r="D239" i="2"/>
  <c r="C239" i="2"/>
  <c r="I236" i="2"/>
  <c r="J235" i="2" s="1"/>
  <c r="I235" i="2"/>
  <c r="H234" i="2"/>
  <c r="G234" i="2"/>
  <c r="F234" i="2"/>
  <c r="E234" i="2"/>
  <c r="D234" i="2"/>
  <c r="C234" i="2"/>
  <c r="AR229" i="2" s="1"/>
  <c r="AS229" i="2" s="1"/>
  <c r="H233" i="2"/>
  <c r="G233" i="2"/>
  <c r="F233" i="2"/>
  <c r="E233" i="2"/>
  <c r="D233" i="2"/>
  <c r="C233" i="2"/>
  <c r="I230" i="2"/>
  <c r="J229" i="2" s="1"/>
  <c r="I229" i="2"/>
  <c r="H228" i="2"/>
  <c r="G228" i="2"/>
  <c r="F228" i="2"/>
  <c r="E228" i="2"/>
  <c r="D228" i="2"/>
  <c r="BC223" i="2" s="1"/>
  <c r="BD223" i="2" s="1"/>
  <c r="C228" i="2"/>
  <c r="H227" i="2"/>
  <c r="G227" i="2"/>
  <c r="F227" i="2"/>
  <c r="E227" i="2"/>
  <c r="D227" i="2"/>
  <c r="C227" i="2"/>
  <c r="I224" i="2"/>
  <c r="J223" i="2" s="1"/>
  <c r="I223" i="2"/>
  <c r="H222" i="2"/>
  <c r="G222" i="2"/>
  <c r="F222" i="2"/>
  <c r="BC217" i="2" s="1"/>
  <c r="BD217" i="2" s="1"/>
  <c r="E222" i="2"/>
  <c r="D222" i="2"/>
  <c r="C222" i="2"/>
  <c r="H221" i="2"/>
  <c r="G221" i="2"/>
  <c r="F221" i="2"/>
  <c r="E221" i="2"/>
  <c r="D221" i="2"/>
  <c r="C221" i="2"/>
  <c r="I218" i="2"/>
  <c r="J217" i="2" s="1"/>
  <c r="I217" i="2"/>
  <c r="H216" i="2"/>
  <c r="G216" i="2"/>
  <c r="F216" i="2"/>
  <c r="E216" i="2"/>
  <c r="D216" i="2"/>
  <c r="AR211" i="2" s="1"/>
  <c r="AS211" i="2" s="1"/>
  <c r="C216" i="2"/>
  <c r="H215" i="2"/>
  <c r="G215" i="2"/>
  <c r="F215" i="2"/>
  <c r="E215" i="2"/>
  <c r="D215" i="2"/>
  <c r="C215" i="2"/>
  <c r="I212" i="2"/>
  <c r="J211" i="2" s="1"/>
  <c r="I211" i="2"/>
  <c r="H210" i="2"/>
  <c r="G210" i="2"/>
  <c r="F210" i="2"/>
  <c r="AR205" i="2" s="1"/>
  <c r="AS205" i="2" s="1"/>
  <c r="E210" i="2"/>
  <c r="D210" i="2"/>
  <c r="C210" i="2"/>
  <c r="H209" i="2"/>
  <c r="G209" i="2"/>
  <c r="F209" i="2"/>
  <c r="E209" i="2"/>
  <c r="D209" i="2"/>
  <c r="C209" i="2"/>
  <c r="I206" i="2"/>
  <c r="J205" i="2" s="1"/>
  <c r="I205" i="2"/>
  <c r="H204" i="2"/>
  <c r="G204" i="2"/>
  <c r="F204" i="2"/>
  <c r="E204" i="2"/>
  <c r="D204" i="2"/>
  <c r="AR199" i="2" s="1"/>
  <c r="AS199" i="2" s="1"/>
  <c r="C204" i="2"/>
  <c r="H203" i="2"/>
  <c r="G203" i="2"/>
  <c r="F203" i="2"/>
  <c r="E203" i="2"/>
  <c r="D203" i="2"/>
  <c r="C203" i="2"/>
  <c r="I200" i="2"/>
  <c r="J199" i="2" s="1"/>
  <c r="I199" i="2"/>
  <c r="H198" i="2"/>
  <c r="G198" i="2"/>
  <c r="F198" i="2"/>
  <c r="E198" i="2"/>
  <c r="D198" i="2"/>
  <c r="C198" i="2"/>
  <c r="BC193" i="2" s="1"/>
  <c r="BD193" i="2" s="1"/>
  <c r="H197" i="2"/>
  <c r="G197" i="2"/>
  <c r="F197" i="2"/>
  <c r="E197" i="2"/>
  <c r="D197" i="2"/>
  <c r="C197" i="2"/>
  <c r="I194" i="2"/>
  <c r="J193" i="2" s="1"/>
  <c r="I193" i="2"/>
  <c r="H192" i="2"/>
  <c r="G192" i="2"/>
  <c r="F192" i="2"/>
  <c r="E192" i="2"/>
  <c r="D192" i="2"/>
  <c r="C192" i="2"/>
  <c r="BC187" i="2" s="1"/>
  <c r="BD187" i="2" s="1"/>
  <c r="H191" i="2"/>
  <c r="G191" i="2"/>
  <c r="F191" i="2"/>
  <c r="E191" i="2"/>
  <c r="D191" i="2"/>
  <c r="C191" i="2"/>
  <c r="I188" i="2"/>
  <c r="J187" i="2" s="1"/>
  <c r="I187" i="2"/>
  <c r="H186" i="2"/>
  <c r="G186" i="2"/>
  <c r="F186" i="2"/>
  <c r="AR181" i="2" s="1"/>
  <c r="AS181" i="2" s="1"/>
  <c r="E186" i="2"/>
  <c r="D186" i="2"/>
  <c r="C186" i="2"/>
  <c r="BC181" i="2" s="1"/>
  <c r="BD181" i="2" s="1"/>
  <c r="H185" i="2"/>
  <c r="G185" i="2"/>
  <c r="F185" i="2"/>
  <c r="E185" i="2"/>
  <c r="D185" i="2"/>
  <c r="C185" i="2"/>
  <c r="I182" i="2"/>
  <c r="J181" i="2" s="1"/>
  <c r="I181" i="2"/>
  <c r="H180" i="2"/>
  <c r="G180" i="2"/>
  <c r="F180" i="2"/>
  <c r="E180" i="2"/>
  <c r="D180" i="2"/>
  <c r="BC175" i="2" s="1"/>
  <c r="BD175" i="2" s="1"/>
  <c r="C180" i="2"/>
  <c r="AR175" i="2" s="1"/>
  <c r="AS175" i="2" s="1"/>
  <c r="H179" i="2"/>
  <c r="G179" i="2"/>
  <c r="F179" i="2"/>
  <c r="E179" i="2"/>
  <c r="D179" i="2"/>
  <c r="C179" i="2"/>
  <c r="I176" i="2"/>
  <c r="J175" i="2" s="1"/>
  <c r="I175" i="2"/>
  <c r="H174" i="2"/>
  <c r="G174" i="2"/>
  <c r="F174" i="2"/>
  <c r="E174" i="2"/>
  <c r="D174" i="2"/>
  <c r="C174" i="2"/>
  <c r="BC169" i="2" s="1"/>
  <c r="BD169" i="2" s="1"/>
  <c r="H173" i="2"/>
  <c r="G173" i="2"/>
  <c r="F173" i="2"/>
  <c r="E173" i="2"/>
  <c r="D173" i="2"/>
  <c r="C173" i="2"/>
  <c r="I170" i="2"/>
  <c r="J169" i="2" s="1"/>
  <c r="I169" i="2"/>
  <c r="H168" i="2"/>
  <c r="G168" i="2"/>
  <c r="F168" i="2"/>
  <c r="E168" i="2"/>
  <c r="D168" i="2"/>
  <c r="BC163" i="2" s="1"/>
  <c r="BD163" i="2" s="1"/>
  <c r="C168" i="2"/>
  <c r="AR163" i="2" s="1"/>
  <c r="AS163" i="2" s="1"/>
  <c r="H167" i="2"/>
  <c r="G167" i="2"/>
  <c r="F167" i="2"/>
  <c r="E167" i="2"/>
  <c r="D167" i="2"/>
  <c r="C167" i="2"/>
  <c r="I164" i="2"/>
  <c r="J163" i="2" s="1"/>
  <c r="I163" i="2"/>
  <c r="H162" i="2"/>
  <c r="G162" i="2"/>
  <c r="F162" i="2"/>
  <c r="E162" i="2"/>
  <c r="C162" i="2"/>
  <c r="AR157" i="2" s="1"/>
  <c r="AS157" i="2" s="1"/>
  <c r="H161" i="2"/>
  <c r="G161" i="2"/>
  <c r="F161" i="2"/>
  <c r="E161" i="2"/>
  <c r="C161" i="2"/>
  <c r="J157" i="2"/>
  <c r="I157" i="2"/>
  <c r="H156" i="2"/>
  <c r="G156" i="2"/>
  <c r="F156" i="2"/>
  <c r="E156" i="2"/>
  <c r="D156" i="2"/>
  <c r="AR151" i="2" s="1"/>
  <c r="AS151" i="2" s="1"/>
  <c r="C156" i="2"/>
  <c r="BC151" i="2" s="1"/>
  <c r="BD151" i="2" s="1"/>
  <c r="H155" i="2"/>
  <c r="G155" i="2"/>
  <c r="F155" i="2"/>
  <c r="E155" i="2"/>
  <c r="D155" i="2"/>
  <c r="C155" i="2"/>
  <c r="I152" i="2"/>
  <c r="J151" i="2" s="1"/>
  <c r="I151" i="2"/>
  <c r="H150" i="2"/>
  <c r="G150" i="2"/>
  <c r="F150" i="2"/>
  <c r="BC145" i="2" s="1"/>
  <c r="BD145" i="2" s="1"/>
  <c r="E150" i="2"/>
  <c r="D150" i="2"/>
  <c r="C150" i="2"/>
  <c r="H149" i="2"/>
  <c r="G149" i="2"/>
  <c r="F149" i="2"/>
  <c r="E149" i="2"/>
  <c r="D149" i="2"/>
  <c r="C149" i="2"/>
  <c r="I146" i="2"/>
  <c r="J145" i="2"/>
  <c r="I145" i="2"/>
  <c r="H144" i="2"/>
  <c r="G144" i="2"/>
  <c r="F144" i="2"/>
  <c r="E144" i="2"/>
  <c r="AR139" i="2" s="1"/>
  <c r="AS139" i="2" s="1"/>
  <c r="D144" i="2"/>
  <c r="C144" i="2"/>
  <c r="BC139" i="2" s="1"/>
  <c r="BD139" i="2" s="1"/>
  <c r="H143" i="2"/>
  <c r="G143" i="2"/>
  <c r="F143" i="2"/>
  <c r="E143" i="2"/>
  <c r="D143" i="2"/>
  <c r="C143" i="2"/>
  <c r="I140" i="2"/>
  <c r="J139" i="2" s="1"/>
  <c r="I139" i="2"/>
  <c r="H138" i="2"/>
  <c r="G138" i="2"/>
  <c r="F138" i="2"/>
  <c r="E138" i="2"/>
  <c r="D138" i="2"/>
  <c r="C138" i="2"/>
  <c r="BC133" i="2" s="1"/>
  <c r="BD133" i="2" s="1"/>
  <c r="H137" i="2"/>
  <c r="G137" i="2"/>
  <c r="F137" i="2"/>
  <c r="E137" i="2"/>
  <c r="D137" i="2"/>
  <c r="C137" i="2"/>
  <c r="I134" i="2"/>
  <c r="J133" i="2" s="1"/>
  <c r="I133" i="2"/>
  <c r="H132" i="2"/>
  <c r="G132" i="2"/>
  <c r="F132" i="2"/>
  <c r="E132" i="2"/>
  <c r="AR127" i="2" s="1"/>
  <c r="AS127" i="2" s="1"/>
  <c r="D132" i="2"/>
  <c r="C132" i="2"/>
  <c r="BC127" i="2" s="1"/>
  <c r="BD127" i="2" s="1"/>
  <c r="H131" i="2"/>
  <c r="G131" i="2"/>
  <c r="F131" i="2"/>
  <c r="E131" i="2"/>
  <c r="D131" i="2"/>
  <c r="C131" i="2"/>
  <c r="I128" i="2"/>
  <c r="J127" i="2" s="1"/>
  <c r="I127" i="2"/>
  <c r="H126" i="2"/>
  <c r="G126" i="2"/>
  <c r="F126" i="2"/>
  <c r="E126" i="2"/>
  <c r="D126" i="2"/>
  <c r="C126" i="2"/>
  <c r="AR121" i="2" s="1"/>
  <c r="AS121" i="2" s="1"/>
  <c r="H125" i="2"/>
  <c r="G125" i="2"/>
  <c r="F125" i="2"/>
  <c r="E125" i="2"/>
  <c r="D125" i="2"/>
  <c r="C125" i="2"/>
  <c r="I122" i="2"/>
  <c r="J121" i="2" s="1"/>
  <c r="I121" i="2"/>
  <c r="H120" i="2"/>
  <c r="G120" i="2"/>
  <c r="F120" i="2"/>
  <c r="E120" i="2"/>
  <c r="D120" i="2"/>
  <c r="C120" i="2"/>
  <c r="BC115" i="2" s="1"/>
  <c r="BD115" i="2" s="1"/>
  <c r="H119" i="2"/>
  <c r="G119" i="2"/>
  <c r="F119" i="2"/>
  <c r="E119" i="2"/>
  <c r="D119" i="2"/>
  <c r="C119" i="2"/>
  <c r="I116" i="2"/>
  <c r="J115" i="2" s="1"/>
  <c r="I115" i="2"/>
  <c r="H114" i="2"/>
  <c r="G114" i="2"/>
  <c r="F114" i="2"/>
  <c r="E114" i="2"/>
  <c r="D114" i="2"/>
  <c r="C114" i="2"/>
  <c r="BC109" i="2" s="1"/>
  <c r="BD109" i="2" s="1"/>
  <c r="H113" i="2"/>
  <c r="G113" i="2"/>
  <c r="F113" i="2"/>
  <c r="E113" i="2"/>
  <c r="D113" i="2"/>
  <c r="C113" i="2"/>
  <c r="I110" i="2"/>
  <c r="J109" i="2" s="1"/>
  <c r="I109" i="2"/>
  <c r="H108" i="2"/>
  <c r="G108" i="2"/>
  <c r="F108" i="2"/>
  <c r="E108" i="2"/>
  <c r="D108" i="2"/>
  <c r="C108" i="2"/>
  <c r="BC103" i="2" s="1"/>
  <c r="BD103" i="2" s="1"/>
  <c r="H107" i="2"/>
  <c r="G107" i="2"/>
  <c r="F107" i="2"/>
  <c r="E107" i="2"/>
  <c r="D107" i="2"/>
  <c r="C107" i="2"/>
  <c r="I104" i="2"/>
  <c r="J103" i="2" s="1"/>
  <c r="I103" i="2"/>
  <c r="H102" i="2"/>
  <c r="G102" i="2"/>
  <c r="F102" i="2"/>
  <c r="E102" i="2"/>
  <c r="D102" i="2"/>
  <c r="C102" i="2"/>
  <c r="AR97" i="2" s="1"/>
  <c r="AS97" i="2" s="1"/>
  <c r="H101" i="2"/>
  <c r="G101" i="2"/>
  <c r="F101" i="2"/>
  <c r="E101" i="2"/>
  <c r="D101" i="2"/>
  <c r="C101" i="2"/>
  <c r="I98" i="2"/>
  <c r="J97" i="2" s="1"/>
  <c r="I97" i="2"/>
  <c r="H96" i="2"/>
  <c r="G96" i="2"/>
  <c r="F96" i="2"/>
  <c r="E96" i="2"/>
  <c r="AR91" i="2" s="1"/>
  <c r="AS91" i="2" s="1"/>
  <c r="D96" i="2"/>
  <c r="C96" i="2"/>
  <c r="H95" i="2"/>
  <c r="G95" i="2"/>
  <c r="F95" i="2"/>
  <c r="E95" i="2"/>
  <c r="D95" i="2"/>
  <c r="C95" i="2"/>
  <c r="I92" i="2"/>
  <c r="J91" i="2" s="1"/>
  <c r="I91" i="2"/>
  <c r="H90" i="2"/>
  <c r="G90" i="2"/>
  <c r="F90" i="2"/>
  <c r="E90" i="2"/>
  <c r="D90" i="2"/>
  <c r="C90" i="2"/>
  <c r="BC85" i="2" s="1"/>
  <c r="BD85" i="2" s="1"/>
  <c r="H89" i="2"/>
  <c r="G89" i="2"/>
  <c r="F89" i="2"/>
  <c r="E89" i="2"/>
  <c r="D89" i="2"/>
  <c r="C89" i="2"/>
  <c r="I86" i="2"/>
  <c r="J85" i="2" s="1"/>
  <c r="I85" i="2"/>
  <c r="H84" i="2"/>
  <c r="G84" i="2"/>
  <c r="F84" i="2"/>
  <c r="E84" i="2"/>
  <c r="AR79" i="2" s="1"/>
  <c r="AS79" i="2" s="1"/>
  <c r="D84" i="2"/>
  <c r="C84" i="2"/>
  <c r="H83" i="2"/>
  <c r="G83" i="2"/>
  <c r="F83" i="2"/>
  <c r="E83" i="2"/>
  <c r="D83" i="2"/>
  <c r="C83" i="2"/>
  <c r="I80" i="2"/>
  <c r="J79" i="2" s="1"/>
  <c r="I79" i="2"/>
  <c r="G78" i="2"/>
  <c r="F78" i="2"/>
  <c r="E78" i="2"/>
  <c r="D78" i="2"/>
  <c r="C78" i="2"/>
  <c r="AR73" i="2" s="1"/>
  <c r="AS73" i="2" s="1"/>
  <c r="G77" i="2"/>
  <c r="F77" i="2"/>
  <c r="E77" i="2"/>
  <c r="D77" i="2"/>
  <c r="C77" i="2"/>
  <c r="J73" i="2"/>
  <c r="I73" i="2"/>
  <c r="H72" i="2"/>
  <c r="G72" i="2"/>
  <c r="F72" i="2"/>
  <c r="E72" i="2"/>
  <c r="AR67" i="2" s="1"/>
  <c r="AS67" i="2" s="1"/>
  <c r="D72" i="2"/>
  <c r="C72" i="2"/>
  <c r="BC67" i="2" s="1"/>
  <c r="BD67" i="2" s="1"/>
  <c r="H71" i="2"/>
  <c r="G71" i="2"/>
  <c r="F71" i="2"/>
  <c r="E71" i="2"/>
  <c r="D71" i="2"/>
  <c r="C71" i="2"/>
  <c r="I68" i="2"/>
  <c r="J67" i="2" s="1"/>
  <c r="I67" i="2"/>
  <c r="H66" i="2"/>
  <c r="G66" i="2"/>
  <c r="F66" i="2"/>
  <c r="E66" i="2"/>
  <c r="D66" i="2"/>
  <c r="C66" i="2"/>
  <c r="BC61" i="2" s="1"/>
  <c r="BD61" i="2" s="1"/>
  <c r="H65" i="2"/>
  <c r="G65" i="2"/>
  <c r="F65" i="2"/>
  <c r="E65" i="2"/>
  <c r="D65" i="2"/>
  <c r="C65" i="2"/>
  <c r="I62" i="2"/>
  <c r="J61" i="2" s="1"/>
  <c r="I61" i="2"/>
  <c r="H60" i="2"/>
  <c r="G60" i="2"/>
  <c r="F60" i="2"/>
  <c r="E60" i="2"/>
  <c r="AR55" i="2" s="1"/>
  <c r="AS55" i="2" s="1"/>
  <c r="D60" i="2"/>
  <c r="C60" i="2"/>
  <c r="BC55" i="2" s="1"/>
  <c r="BD55" i="2" s="1"/>
  <c r="H59" i="2"/>
  <c r="G59" i="2"/>
  <c r="F59" i="2"/>
  <c r="E59" i="2"/>
  <c r="D59" i="2"/>
  <c r="C59" i="2"/>
  <c r="I56" i="2"/>
  <c r="J55" i="2" s="1"/>
  <c r="I55" i="2"/>
  <c r="H54" i="2"/>
  <c r="G54" i="2"/>
  <c r="E54" i="2"/>
  <c r="D54" i="2"/>
  <c r="C54" i="2"/>
  <c r="BC49" i="2" s="1"/>
  <c r="BD49" i="2" s="1"/>
  <c r="H53" i="2"/>
  <c r="G53" i="2"/>
  <c r="E53" i="2"/>
  <c r="D53" i="2"/>
  <c r="C53" i="2"/>
  <c r="J49" i="2"/>
  <c r="I49" i="2"/>
  <c r="H48" i="2"/>
  <c r="G48" i="2"/>
  <c r="F48" i="2"/>
  <c r="E48" i="2"/>
  <c r="AR43" i="2" s="1"/>
  <c r="AS43" i="2" s="1"/>
  <c r="D48" i="2"/>
  <c r="C48" i="2"/>
  <c r="H47" i="2"/>
  <c r="G47" i="2"/>
  <c r="F47" i="2"/>
  <c r="E47" i="2"/>
  <c r="D47" i="2"/>
  <c r="C47" i="2"/>
  <c r="I44" i="2"/>
  <c r="J43" i="2" s="1"/>
  <c r="I43" i="2"/>
  <c r="H42" i="2"/>
  <c r="G42" i="2"/>
  <c r="F42" i="2"/>
  <c r="E42" i="2"/>
  <c r="D42" i="2"/>
  <c r="C42" i="2"/>
  <c r="BC37" i="2" s="1"/>
  <c r="BD37" i="2" s="1"/>
  <c r="H41" i="2"/>
  <c r="G41" i="2"/>
  <c r="F41" i="2"/>
  <c r="E41" i="2"/>
  <c r="D41" i="2"/>
  <c r="C41" i="2"/>
  <c r="I38" i="2"/>
  <c r="J37" i="2" s="1"/>
  <c r="I37" i="2"/>
  <c r="H36" i="2"/>
  <c r="G36" i="2"/>
  <c r="F36" i="2"/>
  <c r="E36" i="2"/>
  <c r="AR31" i="2" s="1"/>
  <c r="AS31" i="2" s="1"/>
  <c r="D36" i="2"/>
  <c r="C36" i="2"/>
  <c r="H35" i="2"/>
  <c r="G35" i="2"/>
  <c r="F35" i="2"/>
  <c r="E35" i="2"/>
  <c r="D35" i="2"/>
  <c r="C35" i="2"/>
  <c r="I32" i="2"/>
  <c r="J31" i="2"/>
  <c r="I31" i="2"/>
  <c r="H30" i="2"/>
  <c r="G30" i="2"/>
  <c r="F30" i="2"/>
  <c r="E30" i="2"/>
  <c r="D30" i="2"/>
  <c r="BC25" i="2" s="1"/>
  <c r="BD25" i="2" s="1"/>
  <c r="C30" i="2"/>
  <c r="AR25" i="2" s="1"/>
  <c r="AS25" i="2" s="1"/>
  <c r="H29" i="2"/>
  <c r="G29" i="2"/>
  <c r="F29" i="2"/>
  <c r="E29" i="2"/>
  <c r="D29" i="2"/>
  <c r="C29" i="2"/>
  <c r="I26" i="2"/>
  <c r="J25" i="2" s="1"/>
  <c r="I25" i="2"/>
  <c r="H24" i="2"/>
  <c r="G24" i="2"/>
  <c r="F24" i="2"/>
  <c r="AR19" i="2" s="1"/>
  <c r="AS19" i="2" s="1"/>
  <c r="E24" i="2"/>
  <c r="D24" i="2"/>
  <c r="C24" i="2"/>
  <c r="H23" i="2"/>
  <c r="G23" i="2"/>
  <c r="F23" i="2"/>
  <c r="E23" i="2"/>
  <c r="D23" i="2"/>
  <c r="C23" i="2"/>
  <c r="I20" i="2"/>
  <c r="J19" i="2" s="1"/>
  <c r="I19" i="2"/>
  <c r="H18" i="2"/>
  <c r="G18" i="2"/>
  <c r="F18" i="2"/>
  <c r="E18" i="2"/>
  <c r="D18" i="2"/>
  <c r="AR13" i="2" s="1"/>
  <c r="AS13" i="2" s="1"/>
  <c r="C18" i="2"/>
  <c r="H17" i="2"/>
  <c r="G17" i="2"/>
  <c r="F17" i="2"/>
  <c r="E17" i="2"/>
  <c r="D17" i="2"/>
  <c r="C17" i="2"/>
  <c r="I14" i="2"/>
  <c r="J13" i="2" s="1"/>
  <c r="I13" i="2"/>
  <c r="C12" i="2"/>
  <c r="C11" i="2"/>
  <c r="AR109" i="2" l="1"/>
  <c r="AS109" i="2" s="1"/>
  <c r="AR217" i="2"/>
  <c r="AS217" i="2" s="1"/>
  <c r="BC31" i="2"/>
  <c r="BD31" i="2" s="1"/>
  <c r="AR133" i="2"/>
  <c r="AS133" i="2" s="1"/>
  <c r="BC289" i="2"/>
  <c r="BD289" i="2" s="1"/>
  <c r="AR295" i="2"/>
  <c r="AS295" i="2" s="1"/>
  <c r="BC91" i="2"/>
  <c r="BD91" i="2" s="1"/>
  <c r="BC241" i="2"/>
  <c r="BD241" i="2" s="1"/>
  <c r="BC205" i="2"/>
  <c r="BD205" i="2" s="1"/>
  <c r="BC19" i="2"/>
  <c r="BD19" i="2" s="1"/>
  <c r="BC43" i="2"/>
  <c r="BD43" i="2" s="1"/>
  <c r="BC73" i="2"/>
  <c r="BD73" i="2" s="1"/>
  <c r="BC121" i="2"/>
  <c r="BD121" i="2" s="1"/>
  <c r="BC97" i="2"/>
  <c r="BD97" i="2" s="1"/>
  <c r="AR283" i="2"/>
  <c r="AS283" i="2" s="1"/>
  <c r="AR169" i="2"/>
  <c r="AS169" i="2" s="1"/>
  <c r="AR193" i="2"/>
  <c r="AS193" i="2" s="1"/>
  <c r="BC157" i="2"/>
  <c r="BD157" i="2" s="1"/>
  <c r="BC253" i="2"/>
  <c r="BD253" i="2" s="1"/>
  <c r="BC79" i="2"/>
  <c r="BD79" i="2" s="1"/>
  <c r="AR37" i="2"/>
  <c r="AS37" i="2" s="1"/>
  <c r="AR85" i="2"/>
  <c r="AS85" i="2" s="1"/>
  <c r="AR265" i="2"/>
  <c r="AS265" i="2" s="1"/>
  <c r="AR103" i="2"/>
  <c r="AS103" i="2" s="1"/>
  <c r="AR115" i="2"/>
  <c r="AS115" i="2" s="1"/>
  <c r="BC229" i="2"/>
  <c r="BD229" i="2" s="1"/>
  <c r="BC13" i="2"/>
  <c r="BD13" i="2" s="1"/>
  <c r="AR223" i="2"/>
  <c r="AS223" i="2" s="1"/>
  <c r="K145" i="2"/>
  <c r="L145" i="2" s="1"/>
  <c r="AR61" i="2"/>
  <c r="AS61" i="2" s="1"/>
  <c r="BC199" i="2"/>
  <c r="BD199" i="2" s="1"/>
  <c r="BC211" i="2"/>
  <c r="BD211" i="2" s="1"/>
  <c r="BC259" i="2"/>
  <c r="BD259" i="2" s="1"/>
  <c r="BC271" i="2"/>
  <c r="BD271" i="2" s="1"/>
  <c r="AR49" i="2"/>
  <c r="AS49" i="2" s="1"/>
  <c r="AR145" i="2"/>
  <c r="AS145" i="2" s="1"/>
  <c r="AR187" i="2"/>
  <c r="AS187" i="2" s="1"/>
  <c r="AR271" i="2"/>
  <c r="AS271" i="2" s="1"/>
  <c r="K295" i="2"/>
  <c r="L295" i="2" s="1"/>
  <c r="K283" i="2"/>
  <c r="L283" i="2" s="1"/>
  <c r="K271" i="2"/>
  <c r="L271" i="2" s="1"/>
  <c r="K247" i="2"/>
  <c r="L247" i="2" s="1"/>
  <c r="K235" i="2"/>
  <c r="L235" i="2" s="1"/>
  <c r="K211" i="2"/>
  <c r="L211" i="2" s="1"/>
  <c r="K199" i="2"/>
  <c r="L199" i="2" s="1"/>
  <c r="K181" i="2"/>
  <c r="L181" i="2" s="1"/>
  <c r="K175" i="2"/>
  <c r="L175" i="2" s="1"/>
  <c r="K157" i="2"/>
  <c r="L157" i="2" s="1"/>
  <c r="K151" i="2"/>
  <c r="L151" i="2" s="1"/>
  <c r="K127" i="2"/>
  <c r="L127" i="2" s="1"/>
  <c r="K115" i="2"/>
  <c r="L115" i="2" s="1"/>
  <c r="K91" i="2"/>
  <c r="L91" i="2" s="1"/>
  <c r="K85" i="2"/>
  <c r="L85" i="2" s="1"/>
  <c r="K67" i="2"/>
  <c r="L67" i="2" s="1"/>
  <c r="K43" i="2"/>
  <c r="L43" i="2" s="1"/>
  <c r="K13" i="2"/>
  <c r="L13" i="2" s="1"/>
  <c r="K37" i="2"/>
  <c r="L37" i="2" s="1"/>
  <c r="K61" i="2"/>
  <c r="L61" i="2" s="1"/>
  <c r="K103" i="2"/>
  <c r="L103" i="2" s="1"/>
  <c r="K121" i="2"/>
  <c r="L121" i="2" s="1"/>
  <c r="K133" i="2"/>
  <c r="L133" i="2" s="1"/>
  <c r="K163" i="2"/>
  <c r="L163" i="2" s="1"/>
  <c r="K187" i="2"/>
  <c r="L187" i="2" s="1"/>
  <c r="K205" i="2"/>
  <c r="L205" i="2" s="1"/>
  <c r="K217" i="2"/>
  <c r="L217" i="2" s="1"/>
  <c r="K253" i="2"/>
  <c r="L253" i="2" s="1"/>
  <c r="K289" i="2"/>
  <c r="L289" i="2" s="1"/>
  <c r="K301" i="2"/>
  <c r="L301" i="2" s="1"/>
  <c r="K19" i="2"/>
  <c r="L19" i="2" s="1"/>
  <c r="K31" i="2"/>
  <c r="L31" i="2" s="1"/>
  <c r="K55" i="2"/>
  <c r="L55" i="2" s="1"/>
  <c r="K79" i="2"/>
  <c r="L79" i="2" s="1"/>
  <c r="K97" i="2"/>
  <c r="L97" i="2" s="1"/>
  <c r="K139" i="2"/>
  <c r="L139" i="2" s="1"/>
  <c r="K169" i="2"/>
  <c r="L169" i="2" s="1"/>
  <c r="K223" i="2"/>
  <c r="L223" i="2" s="1"/>
  <c r="K259" i="2"/>
  <c r="L259" i="2" s="1"/>
  <c r="K25" i="2"/>
  <c r="L25" i="2" s="1"/>
  <c r="K49" i="2"/>
  <c r="L49" i="2" s="1"/>
  <c r="K73" i="2"/>
  <c r="L73" i="2" s="1"/>
  <c r="K109" i="2"/>
  <c r="L109" i="2" s="1"/>
  <c r="K193" i="2"/>
  <c r="L193" i="2" s="1"/>
  <c r="K229" i="2"/>
  <c r="L229" i="2" s="1"/>
  <c r="K241" i="2"/>
  <c r="L241" i="2" s="1"/>
  <c r="K265" i="2"/>
  <c r="L265" i="2" s="1"/>
  <c r="K277" i="2"/>
  <c r="L277" i="2" s="1"/>
  <c r="I8" i="2" l="1"/>
  <c r="J7" i="2" s="1"/>
  <c r="G12" i="2"/>
  <c r="G11" i="2"/>
  <c r="BJ12" i="2" l="1"/>
  <c r="BI12" i="2"/>
  <c r="BH12" i="2"/>
  <c r="BG12" i="2"/>
  <c r="BF12" i="2"/>
  <c r="BE12" i="2"/>
  <c r="BJ11" i="2"/>
  <c r="BI11" i="2"/>
  <c r="BH11" i="2"/>
  <c r="BG11" i="2"/>
  <c r="BF11" i="2"/>
  <c r="BE11" i="2"/>
  <c r="BK7" i="2"/>
  <c r="BL7" i="2" s="1"/>
  <c r="AY12" i="2"/>
  <c r="AX12" i="2"/>
  <c r="AW12" i="2"/>
  <c r="AV12" i="2"/>
  <c r="AU12" i="2"/>
  <c r="AT12" i="2"/>
  <c r="AY11" i="2"/>
  <c r="AX11" i="2"/>
  <c r="AW11" i="2"/>
  <c r="AV11" i="2"/>
  <c r="AU11" i="2"/>
  <c r="AT11" i="2"/>
  <c r="AZ7" i="2"/>
  <c r="BA7" i="2" s="1"/>
  <c r="D12" i="2"/>
  <c r="D11" i="2"/>
  <c r="BM7" i="2" l="1"/>
  <c r="BB7" i="2"/>
  <c r="AJ12" i="2"/>
  <c r="AJ11" i="2"/>
  <c r="AN12" i="2"/>
  <c r="AM12" i="2"/>
  <c r="AL12" i="2"/>
  <c r="AK12" i="2"/>
  <c r="AN11" i="2"/>
  <c r="AM11" i="2"/>
  <c r="AL11" i="2"/>
  <c r="AK11" i="2"/>
  <c r="AO7" i="2"/>
  <c r="AP7" i="2" s="1"/>
  <c r="AQ7" i="2" l="1"/>
  <c r="N11" i="2" l="1"/>
  <c r="O11" i="2"/>
  <c r="P11" i="2"/>
  <c r="Q11" i="2"/>
  <c r="R11" i="2"/>
  <c r="N12" i="2"/>
  <c r="O12" i="2"/>
  <c r="P12" i="2"/>
  <c r="Q12" i="2"/>
  <c r="R12" i="2"/>
  <c r="M12" i="2"/>
  <c r="M11" i="2"/>
  <c r="E12" i="2"/>
  <c r="F12" i="2"/>
  <c r="H12" i="2"/>
  <c r="E11" i="2"/>
  <c r="F11" i="2"/>
  <c r="H11" i="2"/>
  <c r="AC12" i="2"/>
  <c r="AB12" i="2"/>
  <c r="AA12" i="2"/>
  <c r="Z12" i="2"/>
  <c r="Y12" i="2"/>
  <c r="X12" i="2"/>
  <c r="AC11" i="2"/>
  <c r="AB11" i="2"/>
  <c r="AA11" i="2"/>
  <c r="Z11" i="2"/>
  <c r="Y11" i="2"/>
  <c r="X11" i="2"/>
  <c r="AE7" i="2"/>
  <c r="AD7" i="2"/>
  <c r="BC7" i="2" l="1"/>
  <c r="BD7" i="2" s="1"/>
  <c r="K7" i="2"/>
  <c r="L7" i="2" s="1"/>
  <c r="AR7" i="2"/>
  <c r="AS7" i="2" s="1"/>
  <c r="BN7" i="2"/>
  <c r="BO7" i="2" s="1"/>
  <c r="AF7" i="2"/>
  <c r="I7" i="2" l="1"/>
  <c r="T7" i="2" l="1"/>
  <c r="S7" i="2"/>
  <c r="AG7" i="2" s="1"/>
  <c r="AH7" i="2" s="1"/>
  <c r="U7" i="2" l="1"/>
  <c r="V7" i="2"/>
  <c r="W7" i="2" s="1"/>
</calcChain>
</file>

<file path=xl/sharedStrings.xml><?xml version="1.0" encoding="utf-8"?>
<sst xmlns="http://schemas.openxmlformats.org/spreadsheetml/2006/main" count="407" uniqueCount="167">
  <si>
    <t>Subject Code</t>
  </si>
  <si>
    <t>Total</t>
  </si>
  <si>
    <t>%</t>
  </si>
  <si>
    <t>GPA</t>
  </si>
  <si>
    <t xml:space="preserve"> Remarks</t>
  </si>
  <si>
    <t>L Grade</t>
  </si>
  <si>
    <t>G. P</t>
  </si>
  <si>
    <t>UNIVERSITY OF BALOCHISTAN</t>
  </si>
  <si>
    <t>Name of Student / Father's Name / Registration NoEnrollment No</t>
  </si>
  <si>
    <t>Particulars</t>
  </si>
  <si>
    <t>Study Program:   B.A LL.B (Hons)  Five Years</t>
  </si>
  <si>
    <t>C.H</t>
  </si>
  <si>
    <t xml:space="preserve">M/Obtained </t>
  </si>
  <si>
    <t>CGPA</t>
  </si>
  <si>
    <t>xxx</t>
  </si>
  <si>
    <r>
      <rPr>
        <b/>
        <sz val="18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st </t>
    </r>
    <r>
      <rPr>
        <b/>
        <sz val="18"/>
        <color theme="1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>EMESTER</t>
    </r>
  </si>
  <si>
    <r>
      <t xml:space="preserve"> </t>
    </r>
    <r>
      <rPr>
        <b/>
        <sz val="1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nd</t>
    </r>
    <r>
      <rPr>
        <b/>
        <sz val="18"/>
        <color theme="1"/>
        <rFont val="Calibri"/>
        <family val="2"/>
        <scheme val="minor"/>
      </rPr>
      <t xml:space="preserve"> S</t>
    </r>
    <r>
      <rPr>
        <b/>
        <sz val="11"/>
        <color theme="1"/>
        <rFont val="Calibri"/>
        <family val="2"/>
        <scheme val="minor"/>
      </rPr>
      <t>EMESTER</t>
    </r>
  </si>
  <si>
    <r>
      <t xml:space="preserve"> </t>
    </r>
    <r>
      <rPr>
        <b/>
        <sz val="18"/>
        <color theme="1"/>
        <rFont val="Calibri"/>
        <family val="2"/>
        <scheme val="minor"/>
      </rPr>
      <t xml:space="preserve">3rd </t>
    </r>
    <r>
      <rPr>
        <b/>
        <sz val="18"/>
        <color theme="1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>EMESTER</t>
    </r>
  </si>
  <si>
    <t>Shifted to LLB 3 Years</t>
  </si>
  <si>
    <r>
      <t xml:space="preserve"> </t>
    </r>
    <r>
      <rPr>
        <b/>
        <sz val="18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rd</t>
    </r>
    <r>
      <rPr>
        <b/>
        <sz val="18"/>
        <color theme="1"/>
        <rFont val="Calibri"/>
        <family val="2"/>
        <scheme val="minor"/>
      </rPr>
      <t xml:space="preserve"> S</t>
    </r>
    <r>
      <rPr>
        <b/>
        <sz val="11"/>
        <color theme="1"/>
        <rFont val="Calibri"/>
        <family val="2"/>
        <scheme val="minor"/>
      </rPr>
      <t>EMESTER</t>
    </r>
  </si>
  <si>
    <r>
      <t xml:space="preserve"> </t>
    </r>
    <r>
      <rPr>
        <b/>
        <sz val="18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>th</t>
    </r>
    <r>
      <rPr>
        <b/>
        <sz val="18"/>
        <color theme="1"/>
        <rFont val="Calibri"/>
        <family val="2"/>
        <scheme val="minor"/>
      </rPr>
      <t xml:space="preserve"> S</t>
    </r>
    <r>
      <rPr>
        <b/>
        <sz val="11"/>
        <color theme="1"/>
        <rFont val="Calibri"/>
        <family val="2"/>
        <scheme val="minor"/>
      </rPr>
      <t>EMESTER</t>
    </r>
  </si>
  <si>
    <t>Isl-601 Islamic Studies</t>
  </si>
  <si>
    <t>Eng-601 Functional English</t>
  </si>
  <si>
    <t>Com-603 Introduction Business</t>
  </si>
  <si>
    <t>Com-605 Principlas of Accounting</t>
  </si>
  <si>
    <t>Com-611 Microeconomics</t>
  </si>
  <si>
    <t>Com-612 Business Mathematics</t>
  </si>
  <si>
    <t>Farhad Ahmed s/o</t>
  </si>
  <si>
    <t>Muzaffar Ali S/o</t>
  </si>
  <si>
    <t>Ahmed Khan S/o</t>
  </si>
  <si>
    <t>Nabeel ur Rehman S/o</t>
  </si>
  <si>
    <t>Salal Khan s/o</t>
  </si>
  <si>
    <t>Augusta D/o</t>
  </si>
  <si>
    <t>Aman Zaki S/o</t>
  </si>
  <si>
    <t>Hashir Mali S/o</t>
  </si>
  <si>
    <t>M. Awais Malik S/o</t>
  </si>
  <si>
    <t>Irfanullah S/o</t>
  </si>
  <si>
    <t>Mehik Anwar D/o</t>
  </si>
  <si>
    <t>Musarat Anwar S/o</t>
  </si>
  <si>
    <t>Mujeebullah Khan S/o</t>
  </si>
  <si>
    <t>Naseer Ahmed s/o</t>
  </si>
  <si>
    <t>Rashid Khan S/o</t>
  </si>
  <si>
    <t>Faisal Khan S/o</t>
  </si>
  <si>
    <t>Muhammad Usma S/o</t>
  </si>
  <si>
    <t>Faiz Muhammad S/o</t>
  </si>
  <si>
    <t>Muhammad Ishaq S/o</t>
  </si>
  <si>
    <t>Jamil Ahmed S/o</t>
  </si>
  <si>
    <t>Sain Dad S/o</t>
  </si>
  <si>
    <t>Jawad Ahmed S/o</t>
  </si>
  <si>
    <t>Muhammad Kamran S/o</t>
  </si>
  <si>
    <t>Hussain Bakhsh S/o</t>
  </si>
  <si>
    <t>Rohail Khan S/o</t>
  </si>
  <si>
    <t>Atif Aslam S/o</t>
  </si>
  <si>
    <t>Imran Khan S/o</t>
  </si>
  <si>
    <t>M Umair Khan S/o</t>
  </si>
  <si>
    <t>Muhammad Zaheer S/o</t>
  </si>
  <si>
    <t>Shakeel Ahmed S/o</t>
  </si>
  <si>
    <t>Shah Hussain S/o</t>
  </si>
  <si>
    <t>Yasir Khan S/o</t>
  </si>
  <si>
    <t>Badil Sher S/o</t>
  </si>
  <si>
    <t>Saddam Hussain S/o</t>
  </si>
  <si>
    <t>Syed M. Anees S/o</t>
  </si>
  <si>
    <t>Hassan Khan S/o</t>
  </si>
  <si>
    <t>Pervaiz Khan S/o</t>
  </si>
  <si>
    <t>Israrullah S/o</t>
  </si>
  <si>
    <t>Dolat Khan S/o</t>
  </si>
  <si>
    <t>Muhammad Murad S/o</t>
  </si>
  <si>
    <t>Aurangzaib Khan S/o</t>
  </si>
  <si>
    <t>Abdul Rehman S/o</t>
  </si>
  <si>
    <t>Xavier S/o</t>
  </si>
  <si>
    <t>Shahid Khan S/o</t>
  </si>
  <si>
    <t>Liaqat Ali S/o</t>
  </si>
  <si>
    <t>Najam ul Din S/o</t>
  </si>
  <si>
    <t>Sher Baz Baqir S/o</t>
  </si>
  <si>
    <t>GED-602 Pakistan Studies</t>
  </si>
  <si>
    <t>Com-614 Business Communication</t>
  </si>
  <si>
    <t>Cmp-601 Computer Application in Business</t>
  </si>
  <si>
    <t>Com-615 Financial Accounting</t>
  </si>
  <si>
    <t>Com-616 Macro Economics</t>
  </si>
  <si>
    <t>Com-617 Business Statistics</t>
  </si>
  <si>
    <t>Com-620 Business Law</t>
  </si>
  <si>
    <t>Com-621 Writing &amp; Presentation Skills</t>
  </si>
  <si>
    <t>Com-622 Introduction to Business Finance</t>
  </si>
  <si>
    <t>Com-623 Advanced Accounting-I</t>
  </si>
  <si>
    <t>Com-624 Economic Issues of Pakistan</t>
  </si>
  <si>
    <t>Com-609 Introduction to Psychology &amp; Organization Behavior</t>
  </si>
  <si>
    <t>Name</t>
  </si>
  <si>
    <t>S.No</t>
  </si>
  <si>
    <t>Study Program:   BS Commerce</t>
  </si>
  <si>
    <t xml:space="preserve">Farhad Ahmed </t>
  </si>
  <si>
    <t xml:space="preserve">Musarat Anwar </t>
  </si>
  <si>
    <t xml:space="preserve">Jawad Ahmed </t>
  </si>
  <si>
    <t xml:space="preserve">Muzaffar Ali </t>
  </si>
  <si>
    <t xml:space="preserve">Muhammad Ishaq </t>
  </si>
  <si>
    <t xml:space="preserve">Faiz Muhammad </t>
  </si>
  <si>
    <t xml:space="preserve">Mujeebullah Khan </t>
  </si>
  <si>
    <t xml:space="preserve">M Umair Khan </t>
  </si>
  <si>
    <t xml:space="preserve">Salal Khan </t>
  </si>
  <si>
    <t xml:space="preserve">Sher Baz Baqir </t>
  </si>
  <si>
    <t xml:space="preserve">Zavair Sumuel </t>
  </si>
  <si>
    <t xml:space="preserve">Saddam Hussain </t>
  </si>
  <si>
    <t xml:space="preserve">Xavier </t>
  </si>
  <si>
    <t xml:space="preserve">Rashid Khan </t>
  </si>
  <si>
    <t xml:space="preserve">Muhammad Kamran </t>
  </si>
  <si>
    <t xml:space="preserve">Naseer Ahmed </t>
  </si>
  <si>
    <t xml:space="preserve">Hassan Khan </t>
  </si>
  <si>
    <t xml:space="preserve">Dolat Khan </t>
  </si>
  <si>
    <t xml:space="preserve">M. Awais Malik </t>
  </si>
  <si>
    <t xml:space="preserve">Muhammad Usma </t>
  </si>
  <si>
    <t xml:space="preserve">Israrullah </t>
  </si>
  <si>
    <t xml:space="preserve">Augusta </t>
  </si>
  <si>
    <t xml:space="preserve">Mehik Anwar </t>
  </si>
  <si>
    <t xml:space="preserve">Ghazaal Washinton </t>
  </si>
  <si>
    <t>Session: 2018 2nd Sem</t>
  </si>
  <si>
    <t>GED-603 Introduction to Sociology</t>
  </si>
  <si>
    <t>CMP-602 Information Technology in Business</t>
  </si>
  <si>
    <t>COM-608 Cost Accounting</t>
  </si>
  <si>
    <t>COM-625 Advanced Accounting-II</t>
  </si>
  <si>
    <t>COM-601 Principles of Management</t>
  </si>
  <si>
    <t>COM-626 Inferential Statistics</t>
  </si>
  <si>
    <t>Jan Muhammad</t>
  </si>
  <si>
    <t>UB/BS-18/Commerce-98</t>
  </si>
  <si>
    <t>UB/BS-18/Commerce-99</t>
  </si>
  <si>
    <t>Aiwaz</t>
  </si>
  <si>
    <t>UB/BS-18/Commerce-175</t>
  </si>
  <si>
    <t>Zulfiqar Ali</t>
  </si>
  <si>
    <t>UB/BS-18/Commerce-92</t>
  </si>
  <si>
    <t>Younas Habib</t>
  </si>
  <si>
    <t>UB/BS-18/Commerce-100</t>
  </si>
  <si>
    <t>Sanober Washington</t>
  </si>
  <si>
    <t>UB/BS-18/Commerce-101</t>
  </si>
  <si>
    <t>Ghazaal Washington D/o</t>
  </si>
  <si>
    <t>Waseem Samuel</t>
  </si>
  <si>
    <t>UB/BS-18/Commerce-88</t>
  </si>
  <si>
    <t>Zavair Samuel S/o</t>
  </si>
  <si>
    <t>Masood Ahmed Malik</t>
  </si>
  <si>
    <t>UB/BS-18/Commerce-178</t>
  </si>
  <si>
    <t>Muhammad Anwar</t>
  </si>
  <si>
    <t>UB/BS-18/Commerce-70</t>
  </si>
  <si>
    <t>UB/BS-18/Commerce-71</t>
  </si>
  <si>
    <t>Doulat Khan</t>
  </si>
  <si>
    <t>UB/BS-18/Commerce-104</t>
  </si>
  <si>
    <t>UB/BS-18/Commerce-106</t>
  </si>
  <si>
    <t>Taj Muhammad Jaffar</t>
  </si>
  <si>
    <t>Abdul Sattar</t>
  </si>
  <si>
    <t>UB/BS-18/Commerce-177</t>
  </si>
  <si>
    <t>Habibullah</t>
  </si>
  <si>
    <t>UB/BS-18/Commerce-167</t>
  </si>
  <si>
    <t>H Mola Dad</t>
  </si>
  <si>
    <t>UB/BS-18/Commerce-109</t>
  </si>
  <si>
    <t>Muhammad Ismail</t>
  </si>
  <si>
    <t>2013/UB-18/A(P)24236</t>
  </si>
  <si>
    <t>UB/BS-18/Commerce-111</t>
  </si>
  <si>
    <t>Abdul Qayyum</t>
  </si>
  <si>
    <t>UB/BS-18/Commerce-114</t>
  </si>
  <si>
    <t>Nabi Bakhsh</t>
  </si>
  <si>
    <t>UB/BS-18/Commerce-115</t>
  </si>
  <si>
    <t>Baran Khan</t>
  </si>
  <si>
    <t>UB/BS-18/Commerce-117</t>
  </si>
  <si>
    <t>Zafar Ullah</t>
  </si>
  <si>
    <t>UB/BS-18/Commerce-119</t>
  </si>
  <si>
    <t>Nawab Khan</t>
  </si>
  <si>
    <t>UB/BS-18/Commerce-120</t>
  </si>
  <si>
    <t>Yousaf Masih</t>
  </si>
  <si>
    <t>UB/BS-18/Commerce-90</t>
  </si>
  <si>
    <t>Ghulam Baqir</t>
  </si>
  <si>
    <t>UB/BS-18/Commerce-89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</si>
</sst>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0"/>
      <name val="Times New Roman"/>
      <family val="1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Continuous" vertical="center" shrinkToFit="1"/>
    </xf>
    <xf numFmtId="0" fontId="9" fillId="0" borderId="10" xfId="0" applyFont="1" applyBorder="1" applyAlignment="1">
      <alignment horizontal="centerContinuous" vertical="center" shrinkToFit="1"/>
    </xf>
    <xf numFmtId="0" fontId="9" fillId="0" borderId="1" xfId="0" applyFont="1" applyBorder="1" applyAlignment="1">
      <alignment horizontal="centerContinuous" vertical="center" shrinkToFit="1"/>
    </xf>
    <xf numFmtId="0" fontId="9" fillId="0" borderId="12" xfId="0" applyFont="1" applyBorder="1" applyAlignment="1">
      <alignment horizontal="centerContinuous" vertical="center" shrinkToFit="1"/>
    </xf>
    <xf numFmtId="0" fontId="9" fillId="0" borderId="1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165" fontId="2" fillId="0" borderId="0" xfId="1" applyNumberFormat="1" applyFont="1" applyFill="1" applyBorder="1" applyAlignment="1">
      <alignment horizontal="center" vertical="center" wrapText="1"/>
    </xf>
    <xf numFmtId="165" fontId="2" fillId="0" borderId="7" xfId="1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65" fontId="2" fillId="0" borderId="9" xfId="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Continuous" vertical="center" shrinkToFit="1"/>
    </xf>
    <xf numFmtId="165" fontId="0" fillId="0" borderId="5" xfId="0" applyNumberForma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Continuous" vertical="center" shrinkToFit="1"/>
    </xf>
    <xf numFmtId="0" fontId="0" fillId="0" borderId="0" xfId="0" applyFill="1"/>
    <xf numFmtId="165" fontId="4" fillId="0" borderId="9" xfId="1" applyNumberFormat="1" applyFont="1" applyFill="1" applyBorder="1" applyAlignment="1">
      <alignment horizontal="center" vertical="center" wrapText="1"/>
    </xf>
    <xf numFmtId="165" fontId="4" fillId="0" borderId="9" xfId="1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3" fontId="0" fillId="0" borderId="0" xfId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165" fontId="4" fillId="4" borderId="5" xfId="1" applyNumberFormat="1" applyFont="1" applyFill="1" applyBorder="1" applyAlignment="1">
      <alignment horizontal="center" vertical="center" wrapText="1"/>
    </xf>
    <xf numFmtId="165" fontId="4" fillId="4" borderId="9" xfId="1" applyNumberFormat="1" applyFont="1" applyFill="1" applyBorder="1" applyAlignment="1">
      <alignment horizontal="center" vertical="center" wrapText="1"/>
    </xf>
    <xf numFmtId="165" fontId="4" fillId="4" borderId="6" xfId="1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center" vertical="center" wrapText="1"/>
    </xf>
    <xf numFmtId="165" fontId="4" fillId="0" borderId="9" xfId="1" applyNumberFormat="1" applyFont="1" applyFill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55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633886</xdr:colOff>
      <xdr:row>0</xdr:row>
      <xdr:rowOff>83931</xdr:rowOff>
    </xdr:from>
    <xdr:to>
      <xdr:col>0</xdr:col>
      <xdr:colOff>1318741</xdr:colOff>
      <xdr:row>2</xdr:row>
      <xdr:rowOff>257175</xdr:rowOff>
    </xdr:to>
    <xdr:pic>
      <xdr:nvPicPr>
        <xdr:cNvPr id="2" name="Picture 1" descr="mon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886" y="83931"/>
          <a:ext cx="684855" cy="554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INCIPAL\Downloads\Copy%20of%20Baha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BS(IT)2012-2016"/>
    </sheetNames>
    <sheetDataSet>
      <sheetData sheetId="0" refreshError="1">
        <row r="4">
          <cell r="E4">
            <v>0</v>
          </cell>
          <cell r="F4">
            <v>0</v>
          </cell>
          <cell r="G4">
            <v>0</v>
          </cell>
        </row>
        <row r="6">
          <cell r="E6" t="str">
            <v>1st SEMESTER</v>
          </cell>
          <cell r="F6">
            <v>0</v>
          </cell>
          <cell r="G6">
            <v>0</v>
          </cell>
        </row>
        <row r="7">
          <cell r="E7">
            <v>0</v>
          </cell>
          <cell r="F7">
            <v>0</v>
          </cell>
          <cell r="G7">
            <v>0</v>
          </cell>
        </row>
        <row r="8">
          <cell r="E8" t="str">
            <v>Bs 101</v>
          </cell>
          <cell r="F8" t="str">
            <v>Bs 102</v>
          </cell>
          <cell r="G8" t="str">
            <v>Bs 103</v>
          </cell>
        </row>
        <row r="9">
          <cell r="E9">
            <v>0</v>
          </cell>
          <cell r="F9">
            <v>0</v>
          </cell>
          <cell r="G9">
            <v>0</v>
          </cell>
        </row>
        <row r="10">
          <cell r="E10">
            <v>0</v>
          </cell>
          <cell r="F10">
            <v>0</v>
          </cell>
          <cell r="G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</row>
        <row r="13">
          <cell r="E13">
            <v>3.1</v>
          </cell>
          <cell r="F13">
            <v>3</v>
          </cell>
          <cell r="G13">
            <v>2.9</v>
          </cell>
        </row>
        <row r="14">
          <cell r="E14">
            <v>0</v>
          </cell>
          <cell r="F14">
            <v>0</v>
          </cell>
          <cell r="G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</row>
        <row r="18">
          <cell r="E18">
            <v>3.1</v>
          </cell>
          <cell r="F18">
            <v>3</v>
          </cell>
          <cell r="G18">
            <v>2.9</v>
          </cell>
        </row>
        <row r="19">
          <cell r="E19">
            <v>0</v>
          </cell>
          <cell r="F19">
            <v>0</v>
          </cell>
          <cell r="G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</row>
        <row r="23">
          <cell r="E23">
            <v>3.1</v>
          </cell>
          <cell r="F23">
            <v>3</v>
          </cell>
          <cell r="G23">
            <v>2.9</v>
          </cell>
        </row>
        <row r="24">
          <cell r="E24">
            <v>0</v>
          </cell>
          <cell r="F24">
            <v>0</v>
          </cell>
          <cell r="G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</row>
        <row r="28">
          <cell r="E28">
            <v>3.1</v>
          </cell>
          <cell r="F28">
            <v>3</v>
          </cell>
          <cell r="G28">
            <v>2.9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06"/>
  <sheetViews>
    <sheetView tabSelected="1" topLeftCell="A4" zoomScale="85" zoomScaleNormal="85" workbookViewId="0">
      <pane xSplit="2" ySplit="3" topLeftCell="C237" activePane="bottomRight" state="frozen"/>
      <selection activeCell="A4" sqref="A4"/>
      <selection pane="topRight" activeCell="C4" sqref="C4"/>
      <selection pane="bottomLeft" activeCell="A7" sqref="A7"/>
      <selection pane="bottomRight" activeCell="I249" sqref="I249"/>
    </sheetView>
  </sheetViews>
  <sheetFormatPr defaultRowHeight="14.4" x14ac:dyDescent="0.3"/>
  <cols>
    <col min="1" max="1" width="28.88671875" customWidth="1"/>
    <col min="2" max="2" width="14.88671875" customWidth="1"/>
    <col min="9" max="9" width="5.88671875" bestFit="1" customWidth="1"/>
    <col min="10" max="10" width="5.6640625" customWidth="1"/>
    <col min="11" max="11" width="6.109375" customWidth="1"/>
    <col min="12" max="12" width="13.33203125" style="33" bestFit="1" customWidth="1"/>
    <col min="13" max="19" width="0" hidden="1" customWidth="1"/>
    <col min="20" max="20" width="7.33203125" hidden="1" customWidth="1"/>
    <col min="21" max="22" width="0" hidden="1" customWidth="1"/>
    <col min="23" max="23" width="12.88671875" hidden="1" customWidth="1"/>
    <col min="24" max="34" width="0" hidden="1" customWidth="1"/>
    <col min="45" max="45" width="11.33203125" customWidth="1"/>
    <col min="56" max="56" width="12.33203125" bestFit="1" customWidth="1"/>
    <col min="66" max="66" width="6.6640625" bestFit="1" customWidth="1"/>
    <col min="67" max="67" width="10.44140625" bestFit="1" customWidth="1"/>
  </cols>
  <sheetData>
    <row r="1" spans="1:67" x14ac:dyDescent="0.3">
      <c r="A1" s="60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67" x14ac:dyDescent="0.3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67" ht="23.25" customHeight="1" thickBot="1" x14ac:dyDescent="0.35">
      <c r="A3" s="61" t="s">
        <v>10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67" x14ac:dyDescent="0.3">
      <c r="A4" s="65" t="s">
        <v>8</v>
      </c>
      <c r="B4" s="63" t="s">
        <v>9</v>
      </c>
      <c r="C4" s="56" t="s">
        <v>15</v>
      </c>
      <c r="D4" s="57"/>
      <c r="E4" s="57"/>
      <c r="F4" s="57"/>
      <c r="G4" s="57"/>
      <c r="H4" s="57"/>
      <c r="I4" s="57"/>
      <c r="J4" s="57"/>
      <c r="K4" s="57"/>
      <c r="L4" s="57"/>
      <c r="M4" s="56" t="s">
        <v>16</v>
      </c>
      <c r="N4" s="57"/>
      <c r="O4" s="57"/>
      <c r="P4" s="57"/>
      <c r="Q4" s="57"/>
      <c r="R4" s="57"/>
      <c r="S4" s="57"/>
      <c r="T4" s="57"/>
      <c r="U4" s="57"/>
      <c r="V4" s="57"/>
      <c r="W4" s="57"/>
      <c r="X4" s="56" t="s">
        <v>17</v>
      </c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6" t="s">
        <v>16</v>
      </c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6" t="s">
        <v>19</v>
      </c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6" t="s">
        <v>20</v>
      </c>
      <c r="BF4" s="57"/>
      <c r="BG4" s="57"/>
      <c r="BH4" s="57"/>
      <c r="BI4" s="57"/>
      <c r="BJ4" s="57"/>
      <c r="BK4" s="57"/>
      <c r="BL4" s="57"/>
      <c r="BM4" s="57"/>
      <c r="BN4" s="57"/>
      <c r="BO4" s="57"/>
    </row>
    <row r="5" spans="1:67" ht="25.5" customHeight="1" thickBot="1" x14ac:dyDescent="0.35">
      <c r="A5" s="66"/>
      <c r="B5" s="64"/>
      <c r="C5" s="58"/>
      <c r="D5" s="59"/>
      <c r="E5" s="59"/>
      <c r="F5" s="59"/>
      <c r="G5" s="59"/>
      <c r="H5" s="59"/>
      <c r="I5" s="59"/>
      <c r="J5" s="59"/>
      <c r="K5" s="59"/>
      <c r="L5" s="59"/>
      <c r="M5" s="58"/>
      <c r="N5" s="59"/>
      <c r="O5" s="59"/>
      <c r="P5" s="59"/>
      <c r="Q5" s="59"/>
      <c r="R5" s="59"/>
      <c r="S5" s="59"/>
      <c r="T5" s="59"/>
      <c r="U5" s="59"/>
      <c r="V5" s="59"/>
      <c r="W5" s="59"/>
      <c r="X5" s="58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8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8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8"/>
      <c r="BF5" s="59"/>
      <c r="BG5" s="59"/>
      <c r="BH5" s="59"/>
      <c r="BI5" s="59"/>
      <c r="BJ5" s="59"/>
      <c r="BK5" s="59"/>
      <c r="BL5" s="59"/>
      <c r="BM5" s="59"/>
      <c r="BN5" s="59"/>
      <c r="BO5" s="59"/>
    </row>
    <row r="6" spans="1:67" ht="123" customHeight="1" thickBot="1" x14ac:dyDescent="0.35">
      <c r="A6" s="67"/>
      <c r="B6" s="1" t="s">
        <v>0</v>
      </c>
      <c r="C6" s="6" t="s">
        <v>21</v>
      </c>
      <c r="D6" s="6" t="s">
        <v>22</v>
      </c>
      <c r="E6" s="6" t="s">
        <v>23</v>
      </c>
      <c r="F6" s="6" t="s">
        <v>24</v>
      </c>
      <c r="G6" s="6" t="s">
        <v>25</v>
      </c>
      <c r="H6" s="6" t="s">
        <v>26</v>
      </c>
      <c r="I6" s="15" t="s">
        <v>1</v>
      </c>
      <c r="J6" s="3" t="s">
        <v>2</v>
      </c>
      <c r="K6" s="4" t="s">
        <v>3</v>
      </c>
      <c r="L6" s="32" t="s">
        <v>4</v>
      </c>
      <c r="M6" s="6" t="s">
        <v>14</v>
      </c>
      <c r="N6" s="6" t="s">
        <v>14</v>
      </c>
      <c r="O6" s="6" t="s">
        <v>14</v>
      </c>
      <c r="P6" s="6" t="s">
        <v>14</v>
      </c>
      <c r="Q6" s="6" t="s">
        <v>14</v>
      </c>
      <c r="R6" s="6" t="s">
        <v>14</v>
      </c>
      <c r="S6" s="2" t="s">
        <v>1</v>
      </c>
      <c r="T6" s="3" t="s">
        <v>2</v>
      </c>
      <c r="U6" s="31" t="s">
        <v>3</v>
      </c>
      <c r="V6" s="8" t="s">
        <v>13</v>
      </c>
      <c r="W6" s="5" t="s">
        <v>4</v>
      </c>
      <c r="X6" s="6" t="s">
        <v>14</v>
      </c>
      <c r="Y6" s="6" t="s">
        <v>14</v>
      </c>
      <c r="Z6" s="6" t="s">
        <v>14</v>
      </c>
      <c r="AA6" s="6" t="s">
        <v>14</v>
      </c>
      <c r="AB6" s="6" t="s">
        <v>14</v>
      </c>
      <c r="AC6" s="6" t="s">
        <v>14</v>
      </c>
      <c r="AD6" s="2" t="s">
        <v>1</v>
      </c>
      <c r="AE6" s="3" t="s">
        <v>2</v>
      </c>
      <c r="AF6" s="31" t="s">
        <v>3</v>
      </c>
      <c r="AG6" s="8" t="s">
        <v>13</v>
      </c>
      <c r="AH6" s="5" t="s">
        <v>4</v>
      </c>
      <c r="AI6" s="6" t="s">
        <v>74</v>
      </c>
      <c r="AJ6" s="6" t="s">
        <v>75</v>
      </c>
      <c r="AK6" s="6" t="s">
        <v>76</v>
      </c>
      <c r="AL6" s="6" t="s">
        <v>77</v>
      </c>
      <c r="AM6" s="6" t="s">
        <v>78</v>
      </c>
      <c r="AN6" s="6" t="s">
        <v>79</v>
      </c>
      <c r="AO6" s="2" t="s">
        <v>1</v>
      </c>
      <c r="AP6" s="3" t="s">
        <v>2</v>
      </c>
      <c r="AQ6" s="31" t="s">
        <v>3</v>
      </c>
      <c r="AR6" s="8" t="s">
        <v>13</v>
      </c>
      <c r="AS6" s="5" t="s">
        <v>4</v>
      </c>
      <c r="AT6" s="6" t="s">
        <v>80</v>
      </c>
      <c r="AU6" s="6" t="s">
        <v>81</v>
      </c>
      <c r="AV6" s="6" t="s">
        <v>82</v>
      </c>
      <c r="AW6" s="6" t="s">
        <v>83</v>
      </c>
      <c r="AX6" s="6" t="s">
        <v>84</v>
      </c>
      <c r="AY6" s="6" t="s">
        <v>85</v>
      </c>
      <c r="AZ6" s="2" t="s">
        <v>1</v>
      </c>
      <c r="BA6" s="3" t="s">
        <v>2</v>
      </c>
      <c r="BB6" s="31" t="s">
        <v>3</v>
      </c>
      <c r="BC6" s="8" t="s">
        <v>13</v>
      </c>
      <c r="BD6" s="5" t="s">
        <v>4</v>
      </c>
      <c r="BE6" s="6" t="s">
        <v>114</v>
      </c>
      <c r="BF6" s="6" t="s">
        <v>115</v>
      </c>
      <c r="BG6" s="6" t="s">
        <v>116</v>
      </c>
      <c r="BH6" s="6" t="s">
        <v>117</v>
      </c>
      <c r="BI6" s="6" t="s">
        <v>118</v>
      </c>
      <c r="BJ6" s="6" t="s">
        <v>119</v>
      </c>
      <c r="BK6" s="2" t="s">
        <v>1</v>
      </c>
      <c r="BL6" s="3" t="s">
        <v>2</v>
      </c>
      <c r="BM6" s="31" t="s">
        <v>3</v>
      </c>
      <c r="BN6" s="8" t="s">
        <v>13</v>
      </c>
      <c r="BO6" s="5" t="s">
        <v>4</v>
      </c>
    </row>
    <row r="7" spans="1:67" ht="24.75" customHeight="1" x14ac:dyDescent="0.3">
      <c r="A7" s="21">
        <v>1</v>
      </c>
      <c r="B7" s="17" t="s">
        <v>11</v>
      </c>
      <c r="C7" s="24">
        <v>2</v>
      </c>
      <c r="D7" s="7">
        <v>3</v>
      </c>
      <c r="E7" s="7">
        <v>3</v>
      </c>
      <c r="F7" s="7">
        <v>3</v>
      </c>
      <c r="G7" s="7">
        <v>3</v>
      </c>
      <c r="H7" s="7">
        <v>3</v>
      </c>
      <c r="I7" s="16">
        <f>SUM(C7:H7)</f>
        <v>17</v>
      </c>
      <c r="J7" s="47">
        <f>I8*100/600</f>
        <v>71.833333333333329</v>
      </c>
      <c r="K7" s="71">
        <f>(C7*C12+D7*D12+E7*E12+F7*F12+G7*G12+H7*H12)/(C7+D7+E7+F7+G7+H7)</f>
        <v>3.664705882352941</v>
      </c>
      <c r="L7" s="74" t="str">
        <f>LOOKUP(K7,{0,1},{"Dropped Out"," Promoted"})</f>
        <v xml:space="preserve"> Promoted</v>
      </c>
      <c r="M7" s="24">
        <v>3</v>
      </c>
      <c r="N7" s="25">
        <v>2</v>
      </c>
      <c r="O7" s="25">
        <v>3</v>
      </c>
      <c r="P7" s="25">
        <v>3</v>
      </c>
      <c r="Q7" s="25">
        <v>3</v>
      </c>
      <c r="R7" s="26">
        <v>3</v>
      </c>
      <c r="S7" s="44">
        <f>SUM(M8,N8,O8,,P8,Q8,R8)</f>
        <v>360</v>
      </c>
      <c r="T7" s="47">
        <f>AVERAGE(M8,N8,O8,P8,Q8,R8)</f>
        <v>60</v>
      </c>
      <c r="U7" s="50">
        <f>(M7*M12+N7*N12+O7*O12+P7*P12+Q7*Q12+R7*R12)/(M7+N7+O7+P7+Q7+R7)</f>
        <v>2</v>
      </c>
      <c r="V7" s="53" t="e">
        <f>(C7*C12+D7*D12+E7*E12+F7*F12+H7*H12+#REF!*#REF!+M7*M12+N7*N12+O7*O12+P7*P12+Q7*Q12+R7*R12)/(C7+D7+E7+F7+H7+#REF!+M7+N7+O7+P7+Q7+R7)</f>
        <v>#REF!</v>
      </c>
      <c r="W7" s="41" t="e">
        <f>LOOKUP(V7,{0,1.5,2},{"Dropped Out","Probation","Promoted"})</f>
        <v>#REF!</v>
      </c>
      <c r="X7" s="24">
        <v>3</v>
      </c>
      <c r="Y7" s="25">
        <v>2</v>
      </c>
      <c r="Z7" s="25">
        <v>3</v>
      </c>
      <c r="AA7" s="25">
        <v>3</v>
      </c>
      <c r="AB7" s="25">
        <v>3</v>
      </c>
      <c r="AC7" s="26">
        <v>3</v>
      </c>
      <c r="AD7" s="44">
        <f>SUM(X8,Y8,Z8,,AA8,AB8,AC8)</f>
        <v>0</v>
      </c>
      <c r="AE7" s="47" t="e">
        <f>AVERAGE(X8,Y8,Z8,AA8,AB8,AC8)</f>
        <v>#DIV/0!</v>
      </c>
      <c r="AF7" s="50">
        <f>(X7*X12+Y7*Y12+Z7*Z12+AA7*AA12+AB7*AB12+AC7*AC12)/(X7+Y7+Z7+AA7+AB7+AC7)</f>
        <v>0</v>
      </c>
      <c r="AG7" s="53">
        <f>(N7*N12+O7*O12+P7*P12+Q7*Q12+R7*R12+S7*S12+X7*X12+Y7*Y12+Z7*Z12+AA7*AA12+AB7*AB12+AC7*AC12)/(N7+O7+P7+Q7+R7+S7+X7+Y7+Z7+AA7+AB7+AC7)</f>
        <v>7.1611253196930943E-2</v>
      </c>
      <c r="AH7" s="41" t="str">
        <f>LOOKUP(AG7,{0,1.5,2},{"Dropped Out","Probation","Promoted"})</f>
        <v>Dropped Out</v>
      </c>
      <c r="AI7" s="24">
        <v>2</v>
      </c>
      <c r="AJ7" s="25">
        <v>3</v>
      </c>
      <c r="AK7" s="25">
        <v>3</v>
      </c>
      <c r="AL7" s="25">
        <v>3</v>
      </c>
      <c r="AM7" s="25">
        <v>3</v>
      </c>
      <c r="AN7" s="26">
        <v>3</v>
      </c>
      <c r="AO7" s="44">
        <f>SUM(AI8,AJ8,AK8,,AL8,AM8,AN8)</f>
        <v>475</v>
      </c>
      <c r="AP7" s="47">
        <f>AO7*100/550</f>
        <v>86.36363636363636</v>
      </c>
      <c r="AQ7" s="50">
        <f>(AI7*AI12+AJ7*AJ12+AK7*AK12+AL7*AL12+AM7*AM12+AN7*AN12)/(AI7+AJ7+AK7+AL7+AM7+AN7)</f>
        <v>3.841176470588235</v>
      </c>
      <c r="AR7" s="53">
        <f>(C7*C12+D7*D12+E7*E12+F7*F12+H7*H12+G7*G12++AI7*AI12+AJ7*AJ12+AK7*AK12+AL7*AL12+AM7*AM12+AN7*AN12)/(C7+D7+E7+F7+H7+G7+AI7+AJ7+AK7+AL7+AM7+AN7)</f>
        <v>3.7529411764705882</v>
      </c>
      <c r="AS7" s="41" t="str">
        <f>LOOKUP(AR7,{0,1.5},{"Dropped Out","Promoted"})</f>
        <v>Promoted</v>
      </c>
      <c r="AT7" s="24">
        <v>3</v>
      </c>
      <c r="AU7" s="25">
        <v>3</v>
      </c>
      <c r="AV7" s="25">
        <v>3</v>
      </c>
      <c r="AW7" s="25">
        <v>3</v>
      </c>
      <c r="AX7" s="25">
        <v>3</v>
      </c>
      <c r="AY7" s="26">
        <v>3</v>
      </c>
      <c r="AZ7" s="44">
        <f>SUM(AT8,AU8,AV8,,AW8,AX8,AY8)</f>
        <v>515</v>
      </c>
      <c r="BA7" s="47">
        <f>AZ7*100/600</f>
        <v>85.833333333333329</v>
      </c>
      <c r="BB7" s="50">
        <f>(AT7*AT12+AU7*AU12+AV7*AV12+AW7*AW12+AX7*AX12+AY7*AY12)/(AT7+AU7+AV7+AW7+AX7+AY7)</f>
        <v>3.9833333333333334</v>
      </c>
      <c r="BC7" s="53">
        <f>(C7*C12+D7*D12+E7*E12+F7*F12+H7*H12+G7*G12+AI7*AI12+AJ7*AJ12+AK7*AK12+AL7*AL12+AM7*AM12+AN7*AN12+AT7*AT12+AU7*AU12+AV7*AV12+AW7*AW12+AX7*AX12+AY7*AY12)/(C7+D7+E7+F7+H7+G7+AI7+AJ7+AK7+AL7+AM7+AN7+AT7+AU7+AV7+AW7+AX7+AY7)</f>
        <v>3.8326923076923074</v>
      </c>
      <c r="BD7" s="41" t="str">
        <f>LOOKUP(BC7,{0,1.75},{"Dropped Out","Promoted"})</f>
        <v>Promoted</v>
      </c>
      <c r="BE7" s="24">
        <v>3</v>
      </c>
      <c r="BF7" s="25">
        <v>3</v>
      </c>
      <c r="BG7" s="25">
        <v>3</v>
      </c>
      <c r="BH7" s="25">
        <v>3</v>
      </c>
      <c r="BI7" s="25">
        <v>3</v>
      </c>
      <c r="BJ7" s="26">
        <v>3</v>
      </c>
      <c r="BK7" s="44">
        <f>SUM(BE8,BF8,BG8,,BH8,BI8,BJ8)</f>
        <v>512</v>
      </c>
      <c r="BL7" s="47">
        <f>BK7*100/600</f>
        <v>85.333333333333329</v>
      </c>
      <c r="BM7" s="50">
        <f>(BE7*BE12+BF7*BF12+BG7*BG12+BH7*BH12+BI7*BI12+BJ7*BJ12)/(BE7+BF7+BG7+BH7+BI7+BJ7)</f>
        <v>3.9333333333333331</v>
      </c>
      <c r="BN7" s="53">
        <f>(C7*C12+D7*D12+E7*E12+F7*F12+H7*H12+G7*G12+AI7*AI12+AJ7*AJ12+AK7*AK12+AL7*AL12+AM7*AM12+AN7*AN12+AT7*AT12+AU7*AU12+AV7*AV12+AW7*AW12+AX7*AX12+AY7*AY12+BE7*BE12+BF7*BF12+BG7*BG12+BH7*BH12+BI7*BI12+BJ7*BJ12)/(C7+D7+E7+F7+H7+G7+AI7+AJ7+AK7+AL7+AM7+AN7+AT7+AU7+AV7+AW7+AX7+AY7+BE7+BF7+BG7+BH7+BI7+BJ7)</f>
        <v>3.858571428571429</v>
      </c>
      <c r="BO7" s="41" t="str">
        <f>LOOKUP(BN7,{0,2},{"Dropped Out","Promoted"})</f>
        <v>Promoted</v>
      </c>
    </row>
    <row r="8" spans="1:67" ht="16.8" x14ac:dyDescent="0.3">
      <c r="A8" s="22" t="s">
        <v>48</v>
      </c>
      <c r="B8" s="18" t="s">
        <v>12</v>
      </c>
      <c r="C8" s="7">
        <v>41</v>
      </c>
      <c r="D8" s="7">
        <v>61</v>
      </c>
      <c r="E8" s="7">
        <v>83</v>
      </c>
      <c r="F8" s="7">
        <v>82</v>
      </c>
      <c r="G8" s="7">
        <v>84</v>
      </c>
      <c r="H8" s="7">
        <v>80</v>
      </c>
      <c r="I8" s="34">
        <f>SUM(C8:H8)</f>
        <v>431</v>
      </c>
      <c r="J8" s="48"/>
      <c r="K8" s="72"/>
      <c r="L8" s="75"/>
      <c r="M8" s="27">
        <v>60</v>
      </c>
      <c r="N8" s="28">
        <v>60</v>
      </c>
      <c r="O8" s="28">
        <v>60</v>
      </c>
      <c r="P8" s="28">
        <v>60</v>
      </c>
      <c r="Q8" s="28">
        <v>60</v>
      </c>
      <c r="R8" s="29">
        <v>60</v>
      </c>
      <c r="S8" s="45"/>
      <c r="T8" s="48"/>
      <c r="U8" s="51"/>
      <c r="V8" s="54"/>
      <c r="W8" s="42"/>
      <c r="X8" s="27"/>
      <c r="Y8" s="28"/>
      <c r="Z8" s="28"/>
      <c r="AA8" s="28"/>
      <c r="AB8" s="28"/>
      <c r="AC8" s="29"/>
      <c r="AD8" s="45"/>
      <c r="AE8" s="48"/>
      <c r="AF8" s="51"/>
      <c r="AG8" s="54"/>
      <c r="AH8" s="42"/>
      <c r="AI8" s="7">
        <v>42</v>
      </c>
      <c r="AJ8" s="7">
        <v>86</v>
      </c>
      <c r="AK8" s="7">
        <v>71</v>
      </c>
      <c r="AL8" s="7">
        <v>94</v>
      </c>
      <c r="AM8" s="7">
        <v>87</v>
      </c>
      <c r="AN8" s="7">
        <v>95</v>
      </c>
      <c r="AO8" s="45"/>
      <c r="AP8" s="48"/>
      <c r="AQ8" s="51"/>
      <c r="AR8" s="54"/>
      <c r="AS8" s="42"/>
      <c r="AT8" s="7">
        <v>90</v>
      </c>
      <c r="AU8" s="7">
        <v>79</v>
      </c>
      <c r="AV8" s="7">
        <v>86</v>
      </c>
      <c r="AW8" s="7">
        <v>90</v>
      </c>
      <c r="AX8" s="7">
        <v>85</v>
      </c>
      <c r="AY8" s="7">
        <v>85</v>
      </c>
      <c r="AZ8" s="45"/>
      <c r="BA8" s="48"/>
      <c r="BB8" s="51"/>
      <c r="BC8" s="54"/>
      <c r="BD8" s="42"/>
      <c r="BE8" s="7">
        <v>80</v>
      </c>
      <c r="BF8" s="7">
        <v>76</v>
      </c>
      <c r="BG8" s="7">
        <v>82</v>
      </c>
      <c r="BH8" s="7">
        <v>88</v>
      </c>
      <c r="BI8" s="7">
        <v>93</v>
      </c>
      <c r="BJ8" s="7">
        <v>93</v>
      </c>
      <c r="BK8" s="45"/>
      <c r="BL8" s="48"/>
      <c r="BM8" s="51"/>
      <c r="BN8" s="54"/>
      <c r="BO8" s="42"/>
    </row>
    <row r="9" spans="1:67" ht="16.8" x14ac:dyDescent="0.3">
      <c r="A9" s="22" t="s">
        <v>120</v>
      </c>
      <c r="B9" s="18"/>
      <c r="C9" s="7"/>
      <c r="D9" s="7"/>
      <c r="E9" s="7"/>
      <c r="F9" s="7"/>
      <c r="G9" s="7"/>
      <c r="H9" s="7"/>
      <c r="I9" s="13"/>
      <c r="J9" s="48"/>
      <c r="K9" s="72"/>
      <c r="L9" s="75"/>
      <c r="M9" s="27"/>
      <c r="N9" s="28"/>
      <c r="O9" s="28"/>
      <c r="P9" s="28"/>
      <c r="Q9" s="28"/>
      <c r="R9" s="29"/>
      <c r="S9" s="45"/>
      <c r="T9" s="48"/>
      <c r="U9" s="51"/>
      <c r="V9" s="54"/>
      <c r="W9" s="42"/>
      <c r="X9" s="68" t="s">
        <v>18</v>
      </c>
      <c r="Y9" s="69"/>
      <c r="Z9" s="69"/>
      <c r="AA9" s="69"/>
      <c r="AB9" s="69"/>
      <c r="AC9" s="70"/>
      <c r="AD9" s="45"/>
      <c r="AE9" s="48"/>
      <c r="AF9" s="51"/>
      <c r="AG9" s="54"/>
      <c r="AH9" s="42"/>
      <c r="AI9" s="7"/>
      <c r="AJ9" s="7"/>
      <c r="AK9" s="7"/>
      <c r="AL9" s="7"/>
      <c r="AM9" s="7"/>
      <c r="AN9" s="7"/>
      <c r="AO9" s="45"/>
      <c r="AP9" s="48"/>
      <c r="AQ9" s="51"/>
      <c r="AR9" s="54"/>
      <c r="AS9" s="42"/>
      <c r="AT9" s="7"/>
      <c r="AU9" s="7"/>
      <c r="AV9" s="7"/>
      <c r="AW9" s="7"/>
      <c r="AX9" s="7"/>
      <c r="AY9" s="7"/>
      <c r="AZ9" s="45"/>
      <c r="BA9" s="48"/>
      <c r="BB9" s="51"/>
      <c r="BC9" s="54"/>
      <c r="BD9" s="42"/>
      <c r="BE9" s="7"/>
      <c r="BF9" s="7"/>
      <c r="BG9" s="7"/>
      <c r="BH9" s="7"/>
      <c r="BI9" s="7"/>
      <c r="BJ9" s="7"/>
      <c r="BK9" s="45"/>
      <c r="BL9" s="48"/>
      <c r="BM9" s="51"/>
      <c r="BN9" s="54"/>
      <c r="BO9" s="42"/>
    </row>
    <row r="10" spans="1:67" ht="16.8" x14ac:dyDescent="0.3">
      <c r="A10" s="22" t="s">
        <v>121</v>
      </c>
      <c r="B10" s="19"/>
      <c r="C10" s="7"/>
      <c r="D10" s="7"/>
      <c r="E10" s="7"/>
      <c r="F10" s="7"/>
      <c r="G10" s="7"/>
      <c r="H10" s="7"/>
      <c r="I10" s="13"/>
      <c r="J10" s="48"/>
      <c r="K10" s="72"/>
      <c r="L10" s="75"/>
      <c r="M10" s="27"/>
      <c r="N10" s="28"/>
      <c r="O10" s="28"/>
      <c r="P10" s="28"/>
      <c r="Q10" s="28"/>
      <c r="R10" s="29"/>
      <c r="S10" s="45"/>
      <c r="T10" s="48"/>
      <c r="U10" s="51"/>
      <c r="V10" s="54"/>
      <c r="W10" s="42"/>
      <c r="X10" s="27"/>
      <c r="Y10" s="28"/>
      <c r="Z10" s="28"/>
      <c r="AA10" s="28"/>
      <c r="AB10" s="28"/>
      <c r="AC10" s="29"/>
      <c r="AD10" s="45"/>
      <c r="AE10" s="48"/>
      <c r="AF10" s="51"/>
      <c r="AG10" s="54"/>
      <c r="AH10" s="42"/>
      <c r="AI10" s="7"/>
      <c r="AJ10" s="7"/>
      <c r="AK10" s="7"/>
      <c r="AL10" s="7"/>
      <c r="AM10" s="7"/>
      <c r="AN10" s="7"/>
      <c r="AO10" s="45"/>
      <c r="AP10" s="48"/>
      <c r="AQ10" s="51"/>
      <c r="AR10" s="54"/>
      <c r="AS10" s="42"/>
      <c r="AT10" s="7"/>
      <c r="AU10" s="7"/>
      <c r="AV10" s="7"/>
      <c r="AW10" s="7"/>
      <c r="AX10" s="7"/>
      <c r="AY10" s="7"/>
      <c r="AZ10" s="45"/>
      <c r="BA10" s="48"/>
      <c r="BB10" s="51"/>
      <c r="BC10" s="54"/>
      <c r="BD10" s="42"/>
      <c r="BE10" s="7"/>
      <c r="BF10" s="7"/>
      <c r="BG10" s="7"/>
      <c r="BH10" s="7"/>
      <c r="BI10" s="7"/>
      <c r="BJ10" s="7"/>
      <c r="BK10" s="45"/>
      <c r="BL10" s="48"/>
      <c r="BM10" s="51"/>
      <c r="BN10" s="54"/>
      <c r="BO10" s="42"/>
    </row>
    <row r="11" spans="1:67" ht="15" customHeight="1" x14ac:dyDescent="0.3">
      <c r="A11" s="22"/>
      <c r="B11" s="19" t="s">
        <v>5</v>
      </c>
      <c r="C11" s="9" t="str">
        <f>LOOKUP(C8,{0,25,30,32,33,35,37,38,40,43,45},{"F","D","C-","C","C+","B-","B","B+","A-","A","A+"})</f>
        <v>A-</v>
      </c>
      <c r="D11" s="9" t="str">
        <f>LOOKUP(D8, {0,50,60,63,66,70,73,75,80,85,90}, {"F","D","C-","C","C+","B-","B","B+","A-","A","A+"})</f>
        <v>C-</v>
      </c>
      <c r="E11" s="9" t="str">
        <f>LOOKUP(E8, {0,50,60,63,66,70,73,75,80,85,90}, {"F","D","C-","C","C+","B-","B","B+","A-","A","A+"})</f>
        <v>A-</v>
      </c>
      <c r="F11" s="9" t="str">
        <f>LOOKUP(F8, {0,50,60,63,66,70,73,75,80,85,90}, {"F","D","C-","C","C+","B-","B","B+","A-","A","A+"})</f>
        <v>A-</v>
      </c>
      <c r="G11" s="9" t="str">
        <f>LOOKUP(G8, {0,50,60,63,66,70,73,75,80,85,90}, {"F","D","C-","C","C+","B-","B","B+","A-","A","A+"})</f>
        <v>A-</v>
      </c>
      <c r="H11" s="9" t="str">
        <f>LOOKUP(H8, {0,50,60,63,66,70,73,75,80,85,90}, {"F","D","C-","C","C+","B-","B","B+","A-","A","A+"})</f>
        <v>A-</v>
      </c>
      <c r="I11" s="13"/>
      <c r="J11" s="48"/>
      <c r="K11" s="72"/>
      <c r="L11" s="75"/>
      <c r="M11" s="9" t="str">
        <f>LOOKUP(M8, {0,50,60,63,66,70,73,75,80,85,90}, {"F","D","C-","C","C+","B-","B","B+","A-","A","A+"})</f>
        <v>C-</v>
      </c>
      <c r="N11" s="9" t="str">
        <f>LOOKUP(N8, {0,50,60,63,66,70,73,75,80,85,90}, {"F","D","C-","C","C+","B-","B","B+","A-","A","A+"})</f>
        <v>C-</v>
      </c>
      <c r="O11" s="9" t="str">
        <f>LOOKUP(O8, {0,50,60,63,66,70,73,75,80,85,90}, {"F","D","C-","C","C+","B-","B","B+","A-","A","A+"})</f>
        <v>C-</v>
      </c>
      <c r="P11" s="9" t="str">
        <f>LOOKUP(P8, {0,50,60,63,66,70,73,75,80,85,90}, {"F","D","C-","C","C+","B-","B","B+","A-","A","A+"})</f>
        <v>C-</v>
      </c>
      <c r="Q11" s="9" t="str">
        <f>LOOKUP(Q8, {0,50,60,63,66,70,73,75,80,85,90}, {"F","D","C-","C","C+","B-","B","B+","A-","A","A+"})</f>
        <v>C-</v>
      </c>
      <c r="R11" s="9" t="str">
        <f>LOOKUP(R8, {0,50,60,63,66,70,73,75,80,85,90}, {"F","D","C-","C","C+","B-","B","B+","A-","A","A+"})</f>
        <v>C-</v>
      </c>
      <c r="S11" s="45"/>
      <c r="T11" s="48"/>
      <c r="U11" s="51"/>
      <c r="V11" s="54"/>
      <c r="W11" s="42"/>
      <c r="X11" s="10" t="str">
        <f>LOOKUP(X8, {0,50,55,58,61,65,70,75,80,85}, {"F","D","C-","C","C+","B-","B","B+","A-","A+"})</f>
        <v>F</v>
      </c>
      <c r="Y11" s="9" t="str">
        <f>LOOKUP(Y8, {0,50,55,58,61,65,70,75,80,85}, {"F","D","C-","C","C+","B-","B","B+","A-","A+"})</f>
        <v>F</v>
      </c>
      <c r="Z11" s="9" t="str">
        <f>LOOKUP(Z8, {0,50,55,58,61,65,70,75,80,85}, {"F","D","C-","C","C+","B-","B","B+","A-","A+"})</f>
        <v>F</v>
      </c>
      <c r="AA11" s="9" t="str">
        <f>LOOKUP(AA8, {0,50,55,58,61,65,70,75,80,85}, {"F","D","C-","C","C+","B-","B","B+","A-","A+"})</f>
        <v>F</v>
      </c>
      <c r="AB11" s="9" t="str">
        <f>LOOKUP(AB8, {0,50,55,58,61,65,70,75,80,85}, {"F","D","C-","C","C+","B-","B","B+","A-","A+"})</f>
        <v>F</v>
      </c>
      <c r="AC11" s="29" t="str">
        <f>LOOKUP(AC8, {0,50,55,58,61,65,70,75,80,85}, {"F","D","C-","C","C+","B-","B","B+","A-","A+"})</f>
        <v>F</v>
      </c>
      <c r="AD11" s="45"/>
      <c r="AE11" s="48"/>
      <c r="AF11" s="51"/>
      <c r="AG11" s="54"/>
      <c r="AH11" s="42"/>
      <c r="AI11" s="9" t="str">
        <f>LOOKUP(AI8,{0,25,30,32,33,35,37,38,40,43,45},{"F","D","C-","C","C+","B-","B","B+","A-","A","A+"})</f>
        <v>A-</v>
      </c>
      <c r="AJ11" s="9" t="str">
        <f>LOOKUP(AJ8, {0,50,60,63,66,70,73,75,80,85,90}, {"F","D","C-","C","C+","B-","B","B+","A-","A","A+"})</f>
        <v>A</v>
      </c>
      <c r="AK11" s="9" t="str">
        <f>LOOKUP(AK8, {0,50,60,63,66,70,73,75,80,85,90}, {"F","D","C-","C","C+","B-","B","B+","A-","A","A+"})</f>
        <v>B-</v>
      </c>
      <c r="AL11" s="9" t="str">
        <f>LOOKUP(AL8, {0,50,60,63,66,70,73,75,80,85,90}, {"F","D","C-","C","C+","B-","B","B+","A-","A","A+"})</f>
        <v>A+</v>
      </c>
      <c r="AM11" s="9" t="str">
        <f>LOOKUP(AM8, {0,50,60,63,66,70,73,75,80,85,90}, {"F","D","C-","C","C+","B-","B","B+","A-","A","A+"})</f>
        <v>A</v>
      </c>
      <c r="AN11" s="9" t="str">
        <f>LOOKUP(AN8, {0,50,60,63,66,70,73,75,80,85,90}, {"F","D","C-","C","C+","B-","B","B+","A-","A","A+"})</f>
        <v>A+</v>
      </c>
      <c r="AO11" s="45"/>
      <c r="AP11" s="48"/>
      <c r="AQ11" s="51"/>
      <c r="AR11" s="54"/>
      <c r="AS11" s="42"/>
      <c r="AT11" s="9" t="str">
        <f>LOOKUP(AT8, {0,50,60,63,66,70,73,75,80,85,90}, {"F","D","C-","C","C+","B-","B","B+","A-","A","A+"})</f>
        <v>A+</v>
      </c>
      <c r="AU11" s="9" t="str">
        <f>LOOKUP(AU8, {0,50,60,63,66,70,73,75,80,85,90}, {"F","D","C-","C","C+","B-","B","B+","A-","A","A+"})</f>
        <v>B+</v>
      </c>
      <c r="AV11" s="9" t="str">
        <f>LOOKUP(AV8, {0,50,60,63,66,70,73,75,80,85,90}, {"F","D","C-","C","C+","B-","B","B+","A-","A","A+"})</f>
        <v>A</v>
      </c>
      <c r="AW11" s="9" t="str">
        <f>LOOKUP(AW8, {0,50,60,63,66,70,73,75,80,85,90}, {"F","D","C-","C","C+","B-","B","B+","A-","A","A+"})</f>
        <v>A+</v>
      </c>
      <c r="AX11" s="9" t="str">
        <f>LOOKUP(AX8, {0,50,60,63,66,70,73,75,80,85,90}, {"F","D","C-","C","C+","B-","B","B+","A-","A","A+"})</f>
        <v>A</v>
      </c>
      <c r="AY11" s="9" t="str">
        <f>LOOKUP(AY8, {0,50,60,63,66,70,73,75,80,85,90}, {"F","D","C-","C","C+","B-","B","B+","A-","A","A+"})</f>
        <v>A</v>
      </c>
      <c r="AZ11" s="45"/>
      <c r="BA11" s="48"/>
      <c r="BB11" s="51"/>
      <c r="BC11" s="54"/>
      <c r="BD11" s="42"/>
      <c r="BE11" s="9" t="str">
        <f>LOOKUP(BE8, {0,50,60,63,66,70,73,75,80,85,90}, {"F","D","C-","C","C+","B-","B","B+","A-","A","A+"})</f>
        <v>A-</v>
      </c>
      <c r="BF11" s="9" t="str">
        <f>LOOKUP(BF8, {0,50,60,63,66,70,73,75,80,85,90}, {"F","D","C-","C","C+","B-","B","B+","A-","A","A+"})</f>
        <v>B+</v>
      </c>
      <c r="BG11" s="9" t="str">
        <f>LOOKUP(BG8, {0,50,60,63,66,70,73,75,80,85,90}, {"F","D","C-","C","C+","B-","B","B+","A-","A","A+"})</f>
        <v>A-</v>
      </c>
      <c r="BH11" s="9" t="str">
        <f>LOOKUP(BH8, {0,50,60,63,66,70,73,75,80,85,90}, {"F","D","C-","C","C+","B-","B","B+","A-","A","A+"})</f>
        <v>A</v>
      </c>
      <c r="BI11" s="9" t="str">
        <f>LOOKUP(BI8, {0,50,60,63,66,70,73,75,80,85,90}, {"F","D","C-","C","C+","B-","B","B+","A-","A","A+"})</f>
        <v>A+</v>
      </c>
      <c r="BJ11" s="9" t="str">
        <f>LOOKUP(BJ8, {0,50,60,63,66,70,73,75,80,85,90}, {"F","D","C-","C","C+","B-","B","B+","A-","A","A+"})</f>
        <v>A+</v>
      </c>
      <c r="BK11" s="45"/>
      <c r="BL11" s="48"/>
      <c r="BM11" s="51"/>
      <c r="BN11" s="54"/>
      <c r="BO11" s="42"/>
    </row>
    <row r="12" spans="1:67" ht="15.75" customHeight="1" thickBot="1" x14ac:dyDescent="0.35">
      <c r="A12" s="23"/>
      <c r="B12" s="20" t="s">
        <v>6</v>
      </c>
      <c r="C12" s="36" t="str">
        <f>LOOKUP(C8, {0,25,26,27,28,29,30,31,32,33,34,35,36,37,38,39,40,41,42,43,44,45,50}, {"0","1","1.2","1.4","1.6","1.8","2.00","2.20","2.40","2.60","2.80","3.00","3.20","3.40","3.60","3.80","4.00","4.00","4.00","4.00","4.00","4.00","4.00"})</f>
        <v>4.00</v>
      </c>
      <c r="D12" s="12" t="str">
        <f>LOOKUP(D8,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E12" s="12" t="str">
        <f>LOOKUP(E8,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12" s="12" t="str">
        <f>LOOKUP(F8,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G12" s="12" t="str">
        <f>LOOKUP(G8,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H12" s="12" t="str">
        <f>LOOKUP(H8,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I12" s="14"/>
      <c r="J12" s="49"/>
      <c r="K12" s="73"/>
      <c r="L12" s="76"/>
      <c r="M12" s="12" t="str">
        <f>LOOKUP(M8,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12" s="12" t="str">
        <f>LOOKUP(N8,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12" s="12" t="str">
        <f>LOOKUP(O8,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12" s="12" t="str">
        <f>LOOKUP(P8,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12" s="12" t="str">
        <f>LOOKUP(Q8,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12" s="12" t="str">
        <f>LOOKUP(R8,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S12" s="46"/>
      <c r="T12" s="49"/>
      <c r="U12" s="52"/>
      <c r="V12" s="54"/>
      <c r="W12" s="43"/>
      <c r="X12" s="11" t="str">
        <f>LOOKUP(X8,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12" s="12" t="str">
        <f>LOOKUP(Y8,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12" s="12" t="str">
        <f>LOOKUP(Z8,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12" s="12" t="str">
        <f>LOOKUP(AA8,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12" s="12" t="str">
        <f>LOOKUP(AB8,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12" s="30" t="str">
        <f>LOOKUP(AC8,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D12" s="46"/>
      <c r="AE12" s="49"/>
      <c r="AF12" s="52"/>
      <c r="AG12" s="55"/>
      <c r="AH12" s="43"/>
      <c r="AI12" s="36" t="str">
        <f>LOOKUP(AI8, {0,25,26,27,28,29,30,31,32,33,34,35,36,37,38,39,40,41,42,43,44,45,50}, {"0","1","1.2","1.4","1.6","1.8","2.00","2.20","2.40","2.60","2.80","3.00","3.20","3.40","3.60","3.80","4.00","4.00","4.00","4.00","4.00","4.00","4.00"})</f>
        <v>4.00</v>
      </c>
      <c r="AJ12" s="12" t="str">
        <f>LOOKUP(AJ8,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K12" s="12" t="str">
        <f>LOOKUP(AK8,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AL12" s="12" t="str">
        <f>LOOKUP(AL8,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12" s="12" t="str">
        <f>LOOKUP(AM8,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12" s="12" t="str">
        <f>LOOKUP(AN8,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12" s="46"/>
      <c r="AP12" s="49"/>
      <c r="AQ12" s="52"/>
      <c r="AR12" s="55"/>
      <c r="AS12" s="43"/>
      <c r="AT12" s="12" t="str">
        <f>LOOKUP(AT8,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12" s="12" t="str">
        <f>LOOKUP(AU8,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3.90</v>
      </c>
      <c r="AV12" s="12" t="str">
        <f>LOOKUP(AV8,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W12" s="12" t="str">
        <f>LOOKUP(AW8,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X12" s="12" t="str">
        <f>LOOKUP(AX8,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Y12" s="12" t="str">
        <f>LOOKUP(AY8,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Z12" s="46"/>
      <c r="BA12" s="49"/>
      <c r="BB12" s="52"/>
      <c r="BC12" s="55"/>
      <c r="BD12" s="43"/>
      <c r="BE12" s="12" t="str">
        <f>LOOKUP(BE8,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F12" s="12" t="str">
        <f>LOOKUP(BF8,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BG12" s="12" t="str">
        <f>LOOKUP(BG8,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H12" s="12" t="str">
        <f>LOOKUP(BH8,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I12" s="12" t="str">
        <f>LOOKUP(BI8,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J12" s="12" t="str">
        <f>LOOKUP(BJ8,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K12" s="46"/>
      <c r="BL12" s="49"/>
      <c r="BM12" s="52"/>
      <c r="BN12" s="55"/>
      <c r="BO12" s="43"/>
    </row>
    <row r="13" spans="1:67" ht="16.8" x14ac:dyDescent="0.3">
      <c r="A13" s="21">
        <v>2</v>
      </c>
      <c r="B13" s="17" t="s">
        <v>11</v>
      </c>
      <c r="C13" s="24">
        <v>2</v>
      </c>
      <c r="D13" s="7">
        <v>3</v>
      </c>
      <c r="E13" s="7">
        <v>3</v>
      </c>
      <c r="F13" s="7">
        <v>3</v>
      </c>
      <c r="G13" s="7">
        <v>3</v>
      </c>
      <c r="H13" s="7">
        <v>3</v>
      </c>
      <c r="I13" s="16">
        <f>SUM(C13:H13)</f>
        <v>17</v>
      </c>
      <c r="J13" s="47">
        <f>I14*100/600</f>
        <v>76.333333333333329</v>
      </c>
      <c r="K13" s="71">
        <f>(C13*C18+D13*D18+E13*E18+F13*F18+G13*G18+H13*H18)/(C13+D13+E13+F13+G13+H13)</f>
        <v>3.7176470588235295</v>
      </c>
      <c r="L13" s="74" t="str">
        <f>LOOKUP(K13,{0,1},{"Dropped Out"," Promoted"})</f>
        <v xml:space="preserve"> Promoted</v>
      </c>
      <c r="AI13" s="24">
        <v>2</v>
      </c>
      <c r="AJ13" s="25">
        <v>3</v>
      </c>
      <c r="AK13" s="25">
        <v>3</v>
      </c>
      <c r="AL13" s="25">
        <v>3</v>
      </c>
      <c r="AM13" s="25">
        <v>3</v>
      </c>
      <c r="AN13" s="26">
        <v>3</v>
      </c>
      <c r="AO13" s="44">
        <f>SUM(AI14,AJ14,AK14,,AL14,AM14,AN14)</f>
        <v>477</v>
      </c>
      <c r="AP13" s="47">
        <f>AO13*100/550</f>
        <v>86.727272727272734</v>
      </c>
      <c r="AQ13" s="50">
        <f>(AI13*AI18+AJ13*AJ18+AK13*AK18+AL13*AL18+AM13*AM18+AN13*AN18)/(AI13+AJ13+AK13+AL13+AM13+AN13)</f>
        <v>3.9647058823529413</v>
      </c>
      <c r="AR13" s="53">
        <f>(C13*C18+D13*D18+E13*E18+F13*F18+H13*H18+G13*G18++AI13*AI18+AJ13*AJ18+AK13*AK18+AL13*AL18+AM13*AM18+AN13*AN18)/(C13+D13+E13+F13+H13+G13+AI13+AJ13+AK13+AL13+AM13+AN13)</f>
        <v>3.841176470588235</v>
      </c>
      <c r="AS13" s="41" t="str">
        <f>LOOKUP(AR13,{0,1.5},{"Dropped Out","Promoted"})</f>
        <v>Promoted</v>
      </c>
      <c r="AT13" s="24">
        <v>3</v>
      </c>
      <c r="AU13" s="25">
        <v>3</v>
      </c>
      <c r="AV13" s="25">
        <v>3</v>
      </c>
      <c r="AW13" s="25">
        <v>3</v>
      </c>
      <c r="AX13" s="25">
        <v>3</v>
      </c>
      <c r="AY13" s="26">
        <v>3</v>
      </c>
      <c r="AZ13" s="44">
        <f>SUM(AT14,AU14,AV14,,AW14,AX14,AY14)</f>
        <v>510</v>
      </c>
      <c r="BA13" s="47">
        <f>AZ13*100/600</f>
        <v>85</v>
      </c>
      <c r="BB13" s="50">
        <f>(AT13*AT18+AU13*AU18+AV13*AV18+AW13*AW18+AX13*AX18+AY13*AY18)/(AT13+AU13+AV13+AW13+AX13+AY13)</f>
        <v>3.9499999999999997</v>
      </c>
      <c r="BC13" s="53">
        <f>(C13*C18+D13*D18+E13*E18+F13*F18+H13*H18+G13*G18+AI13*AI18+AJ13*AJ18+AK13*AK18+AL13*AL18+AM13*AM18+AN13*AN18+AT13*AT18+AU13*AU18+AV13*AV18+AW13*AW18+AX13*AX18+AY13*AY18)/(C13+D13+E13+F13+H13+G13+AI13+AJ13+AK13+AL13+AM13+AN13+AT13+AU13+AV13+AW13+AX13+AY13)</f>
        <v>3.8788461538461538</v>
      </c>
      <c r="BD13" s="41" t="str">
        <f>LOOKUP(BC13,{0,1.75},{"Dropped Out","Promoted"})</f>
        <v>Promoted</v>
      </c>
      <c r="BE13" s="24">
        <v>3</v>
      </c>
      <c r="BF13" s="25">
        <v>3</v>
      </c>
      <c r="BG13" s="25">
        <v>3</v>
      </c>
      <c r="BH13" s="25">
        <v>3</v>
      </c>
      <c r="BI13" s="25">
        <v>3</v>
      </c>
      <c r="BJ13" s="26">
        <v>3</v>
      </c>
      <c r="BK13" s="44">
        <f>SUM(BE14,BF14,BG14,,BH14,BI14,BJ14)</f>
        <v>502</v>
      </c>
      <c r="BL13" s="47">
        <f>BK13*100/600</f>
        <v>83.666666666666671</v>
      </c>
      <c r="BM13" s="50">
        <f>(BE13*BE18+BF13*BF18+BG13*BG18+BH13*BH18+BI13*BI18+BJ13*BJ18)/(BE13+BF13+BG13+BH13+BI13+BJ13)</f>
        <v>3.8000000000000003</v>
      </c>
      <c r="BN13" s="53">
        <f>(C13*C18+D13*D18+E13*E18+F13*F18+H13*H18+G13*G18+AI13*AI18+AJ13*AJ18+AK13*AK18+AL13*AL18+AM13*AM18+AN13*AN18+AT13*AT18+AU13*AU18+AV13*AV18+AW13*AW18+AX13*AX18+AY13*AY18+BE13*BE18+BF13*BF18+BG13*BG18+BH13*BH18+BI13*BI18+BJ13*BJ18)/(C13+D13+E13+F13+H13+G13+AI13+AJ13+AK13+AL13+AM13+AN13+AT13+AU13+AV13+AW13+AX13+AY13+BE13+BF13+BG13+BH13+BI13+BJ13)</f>
        <v>3.8585714285714281</v>
      </c>
      <c r="BO13" s="41" t="str">
        <f>LOOKUP(BN13,{0,2},{"Dropped Out","Promoted"})</f>
        <v>Promoted</v>
      </c>
    </row>
    <row r="14" spans="1:67" ht="16.8" x14ac:dyDescent="0.3">
      <c r="A14" s="22" t="s">
        <v>27</v>
      </c>
      <c r="B14" s="18" t="s">
        <v>12</v>
      </c>
      <c r="C14" s="7">
        <v>45</v>
      </c>
      <c r="D14" s="7">
        <v>64</v>
      </c>
      <c r="E14" s="7">
        <v>85</v>
      </c>
      <c r="F14" s="7">
        <v>86</v>
      </c>
      <c r="G14" s="7">
        <v>87</v>
      </c>
      <c r="H14" s="7">
        <v>91</v>
      </c>
      <c r="I14" s="35">
        <f>SUM(C14:H14)</f>
        <v>458</v>
      </c>
      <c r="J14" s="48"/>
      <c r="K14" s="72"/>
      <c r="L14" s="75"/>
      <c r="AI14" s="7">
        <v>42</v>
      </c>
      <c r="AJ14" s="7">
        <v>83</v>
      </c>
      <c r="AK14" s="7">
        <v>78</v>
      </c>
      <c r="AL14" s="7">
        <v>94</v>
      </c>
      <c r="AM14" s="7">
        <v>89</v>
      </c>
      <c r="AN14" s="7">
        <v>91</v>
      </c>
      <c r="AO14" s="45"/>
      <c r="AP14" s="48"/>
      <c r="AQ14" s="51"/>
      <c r="AR14" s="54"/>
      <c r="AS14" s="42"/>
      <c r="AT14" s="7">
        <v>90</v>
      </c>
      <c r="AU14" s="7">
        <v>77</v>
      </c>
      <c r="AV14" s="7">
        <v>86</v>
      </c>
      <c r="AW14" s="7">
        <v>87</v>
      </c>
      <c r="AX14" s="7">
        <v>89</v>
      </c>
      <c r="AY14" s="7">
        <v>81</v>
      </c>
      <c r="AZ14" s="45"/>
      <c r="BA14" s="48"/>
      <c r="BB14" s="51"/>
      <c r="BC14" s="54"/>
      <c r="BD14" s="42"/>
      <c r="BE14" s="7">
        <v>74</v>
      </c>
      <c r="BF14" s="7">
        <v>74</v>
      </c>
      <c r="BG14" s="7">
        <v>82</v>
      </c>
      <c r="BH14" s="7">
        <v>86</v>
      </c>
      <c r="BI14" s="7">
        <v>93</v>
      </c>
      <c r="BJ14" s="7">
        <v>93</v>
      </c>
      <c r="BK14" s="45"/>
      <c r="BL14" s="48"/>
      <c r="BM14" s="51"/>
      <c r="BN14" s="54"/>
      <c r="BO14" s="42"/>
    </row>
    <row r="15" spans="1:67" ht="16.8" x14ac:dyDescent="0.3">
      <c r="A15" s="22" t="s">
        <v>120</v>
      </c>
      <c r="B15" s="18"/>
      <c r="C15" s="7"/>
      <c r="D15" s="7"/>
      <c r="E15" s="7"/>
      <c r="F15" s="7"/>
      <c r="G15" s="7"/>
      <c r="H15" s="7"/>
      <c r="I15" s="13"/>
      <c r="J15" s="48"/>
      <c r="K15" s="72"/>
      <c r="L15" s="75"/>
      <c r="AI15" s="7"/>
      <c r="AJ15" s="7"/>
      <c r="AK15" s="7"/>
      <c r="AL15" s="7"/>
      <c r="AM15" s="7"/>
      <c r="AN15" s="7"/>
      <c r="AO15" s="45"/>
      <c r="AP15" s="48"/>
      <c r="AQ15" s="51"/>
      <c r="AR15" s="54"/>
      <c r="AS15" s="42"/>
      <c r="AT15" s="7"/>
      <c r="AU15" s="7"/>
      <c r="AV15" s="7"/>
      <c r="AW15" s="7"/>
      <c r="AX15" s="7"/>
      <c r="AY15" s="7"/>
      <c r="AZ15" s="45"/>
      <c r="BA15" s="48"/>
      <c r="BB15" s="51"/>
      <c r="BC15" s="54"/>
      <c r="BD15" s="42"/>
      <c r="BE15" s="7"/>
      <c r="BF15" s="7"/>
      <c r="BG15" s="7"/>
      <c r="BH15" s="7"/>
      <c r="BI15" s="7"/>
      <c r="BJ15" s="7"/>
      <c r="BK15" s="45"/>
      <c r="BL15" s="48"/>
      <c r="BM15" s="51"/>
      <c r="BN15" s="54"/>
      <c r="BO15" s="42"/>
    </row>
    <row r="16" spans="1:67" ht="16.8" x14ac:dyDescent="0.3">
      <c r="A16" s="22" t="s">
        <v>122</v>
      </c>
      <c r="B16" s="19"/>
      <c r="C16" s="7"/>
      <c r="D16" s="7"/>
      <c r="E16" s="7"/>
      <c r="F16" s="7"/>
      <c r="G16" s="7"/>
      <c r="H16" s="7"/>
      <c r="I16" s="13"/>
      <c r="J16" s="48"/>
      <c r="K16" s="72"/>
      <c r="L16" s="75"/>
      <c r="AI16" s="7"/>
      <c r="AJ16" s="7"/>
      <c r="AK16" s="7"/>
      <c r="AL16" s="7"/>
      <c r="AM16" s="7"/>
      <c r="AN16" s="7"/>
      <c r="AO16" s="45"/>
      <c r="AP16" s="48"/>
      <c r="AQ16" s="51"/>
      <c r="AR16" s="54"/>
      <c r="AS16" s="42"/>
      <c r="AT16" s="7"/>
      <c r="AU16" s="7"/>
      <c r="AV16" s="7"/>
      <c r="AW16" s="7"/>
      <c r="AX16" s="7"/>
      <c r="AY16" s="7"/>
      <c r="AZ16" s="45"/>
      <c r="BA16" s="48"/>
      <c r="BB16" s="51"/>
      <c r="BC16" s="54"/>
      <c r="BD16" s="42"/>
      <c r="BE16" s="7"/>
      <c r="BF16" s="7"/>
      <c r="BG16" s="7"/>
      <c r="BH16" s="7"/>
      <c r="BI16" s="7"/>
      <c r="BJ16" s="7"/>
      <c r="BK16" s="45"/>
      <c r="BL16" s="48"/>
      <c r="BM16" s="51"/>
      <c r="BN16" s="54"/>
      <c r="BO16" s="42"/>
    </row>
    <row r="17" spans="1:67" ht="16.8" x14ac:dyDescent="0.3">
      <c r="A17" s="22"/>
      <c r="B17" s="19" t="s">
        <v>5</v>
      </c>
      <c r="C17" s="9" t="str">
        <f>LOOKUP(C14,{0,25,30,32,33,35,37,38,40,43,45},{"F","D","C-","C","C+","B-","B","B+","A-","A","A+"})</f>
        <v>A+</v>
      </c>
      <c r="D17" s="9" t="str">
        <f>LOOKUP(D14, {0,50,60,63,66,70,73,75,80,85,90}, {"F","D","C-","C","C+","B-","B","B+","A-","A","A+"})</f>
        <v>C</v>
      </c>
      <c r="E17" s="9" t="str">
        <f>LOOKUP(E14, {0,50,60,63,66,70,73,75,80,85,90}, {"F","D","C-","C","C+","B-","B","B+","A-","A","A+"})</f>
        <v>A</v>
      </c>
      <c r="F17" s="9" t="str">
        <f>LOOKUP(F14, {0,50,60,63,66,70,73,75,80,85,90}, {"F","D","C-","C","C+","B-","B","B+","A-","A","A+"})</f>
        <v>A</v>
      </c>
      <c r="G17" s="9" t="str">
        <f>LOOKUP(G14, {0,50,60,63,66,70,73,75,80,85,90}, {"F","D","C-","C","C+","B-","B","B+","A-","A","A+"})</f>
        <v>A</v>
      </c>
      <c r="H17" s="9" t="str">
        <f>LOOKUP(H14, {0,50,60,63,66,70,73,75,80,85,90}, {"F","D","C-","C","C+","B-","B","B+","A-","A","A+"})</f>
        <v>A+</v>
      </c>
      <c r="I17" s="13"/>
      <c r="J17" s="48"/>
      <c r="K17" s="72"/>
      <c r="L17" s="75"/>
      <c r="AI17" s="9" t="str">
        <f>LOOKUP(AI14,{0,25,30,32,33,35,37,38,40,43,45},{"F","D","C-","C","C+","B-","B","B+","A-","A","A+"})</f>
        <v>A-</v>
      </c>
      <c r="AJ17" s="9" t="str">
        <f>LOOKUP(AJ14, {0,50,60,63,66,70,73,75,80,85,90}, {"F","D","C-","C","C+","B-","B","B+","A-","A","A+"})</f>
        <v>A-</v>
      </c>
      <c r="AK17" s="9" t="str">
        <f>LOOKUP(AK14, {0,50,60,63,66,70,73,75,80,85,90}, {"F","D","C-","C","C+","B-","B","B+","A-","A","A+"})</f>
        <v>B+</v>
      </c>
      <c r="AL17" s="9" t="str">
        <f>LOOKUP(AL14, {0,50,60,63,66,70,73,75,80,85,90}, {"F","D","C-","C","C+","B-","B","B+","A-","A","A+"})</f>
        <v>A+</v>
      </c>
      <c r="AM17" s="9" t="str">
        <f>LOOKUP(AM14, {0,50,60,63,66,70,73,75,80,85,90}, {"F","D","C-","C","C+","B-","B","B+","A-","A","A+"})</f>
        <v>A</v>
      </c>
      <c r="AN17" s="9" t="str">
        <f>LOOKUP(AN14, {0,50,60,63,66,70,73,75,80,85,90}, {"F","D","C-","C","C+","B-","B","B+","A-","A","A+"})</f>
        <v>A+</v>
      </c>
      <c r="AO17" s="45"/>
      <c r="AP17" s="48"/>
      <c r="AQ17" s="51"/>
      <c r="AR17" s="54"/>
      <c r="AS17" s="42"/>
      <c r="AT17" s="9" t="str">
        <f>LOOKUP(AT14, {0,50,60,63,66,70,73,75,80,85,90}, {"F","D","C-","C","C+","B-","B","B+","A-","A","A+"})</f>
        <v>A+</v>
      </c>
      <c r="AU17" s="9" t="str">
        <f>LOOKUP(AU14, {0,50,60,63,66,70,73,75,80,85,90}, {"F","D","C-","C","C+","B-","B","B+","A-","A","A+"})</f>
        <v>B+</v>
      </c>
      <c r="AV17" s="9" t="str">
        <f>LOOKUP(AV14, {0,50,60,63,66,70,73,75,80,85,90}, {"F","D","C-","C","C+","B-","B","B+","A-","A","A+"})</f>
        <v>A</v>
      </c>
      <c r="AW17" s="9" t="str">
        <f>LOOKUP(AW14, {0,50,60,63,66,70,73,75,80,85,90}, {"F","D","C-","C","C+","B-","B","B+","A-","A","A+"})</f>
        <v>A</v>
      </c>
      <c r="AX17" s="9" t="str">
        <f>LOOKUP(AX14, {0,50,60,63,66,70,73,75,80,85,90}, {"F","D","C-","C","C+","B-","B","B+","A-","A","A+"})</f>
        <v>A</v>
      </c>
      <c r="AY17" s="9" t="str">
        <f>LOOKUP(AY14, {0,50,60,63,66,70,73,75,80,85,90}, {"F","D","C-","C","C+","B-","B","B+","A-","A","A+"})</f>
        <v>A-</v>
      </c>
      <c r="AZ17" s="45"/>
      <c r="BA17" s="48"/>
      <c r="BB17" s="51"/>
      <c r="BC17" s="54"/>
      <c r="BD17" s="42"/>
      <c r="BE17" s="9" t="str">
        <f>LOOKUP(BE14, {0,50,60,63,66,70,73,75,80,85,90}, {"F","D","C-","C","C+","B-","B","B+","A-","A","A+"})</f>
        <v>B</v>
      </c>
      <c r="BF17" s="9" t="str">
        <f>LOOKUP(BF14, {0,50,60,63,66,70,73,75,80,85,90}, {"F","D","C-","C","C+","B-","B","B+","A-","A","A+"})</f>
        <v>B</v>
      </c>
      <c r="BG17" s="9" t="str">
        <f>LOOKUP(BG14, {0,50,60,63,66,70,73,75,80,85,90}, {"F","D","C-","C","C+","B-","B","B+","A-","A","A+"})</f>
        <v>A-</v>
      </c>
      <c r="BH17" s="9" t="str">
        <f>LOOKUP(BH14, {0,50,60,63,66,70,73,75,80,85,90}, {"F","D","C-","C","C+","B-","B","B+","A-","A","A+"})</f>
        <v>A</v>
      </c>
      <c r="BI17" s="9" t="str">
        <f>LOOKUP(BI14, {0,50,60,63,66,70,73,75,80,85,90}, {"F","D","C-","C","C+","B-","B","B+","A-","A","A+"})</f>
        <v>A+</v>
      </c>
      <c r="BJ17" s="9" t="str">
        <f>LOOKUP(BJ14, {0,50,60,63,66,70,73,75,80,85,90}, {"F","D","C-","C","C+","B-","B","B+","A-","A","A+"})</f>
        <v>A+</v>
      </c>
      <c r="BK17" s="45"/>
      <c r="BL17" s="48"/>
      <c r="BM17" s="51"/>
      <c r="BN17" s="54"/>
      <c r="BO17" s="42"/>
    </row>
    <row r="18" spans="1:67" ht="17.399999999999999" thickBot="1" x14ac:dyDescent="0.35">
      <c r="A18" s="23"/>
      <c r="B18" s="20" t="s">
        <v>6</v>
      </c>
      <c r="C18" s="36" t="str">
        <f>LOOKUP(C14, {0,25,26,27,28,29,30,31,32,33,34,35,36,37,38,39,40,41,42,43,44,45,50}, {"0","1","1.2","1.4","1.6","1.8","2.00","2.20","2.40","2.60","2.80","3.00","3.20","3.40","3.60","3.80","4.00","4.00","4.00","4.00","4.00","4.00","4.00"})</f>
        <v>4.00</v>
      </c>
      <c r="D18" s="12" t="str">
        <f>LOOKUP(D14,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2.40</v>
      </c>
      <c r="E18" s="12" t="str">
        <f>LOOKUP(E14,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18" s="12" t="str">
        <f>LOOKUP(F14,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G18" s="12" t="str">
        <f>LOOKUP(G14,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H18" s="12" t="str">
        <f>LOOKUP(H14,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I18" s="14"/>
      <c r="J18" s="49"/>
      <c r="K18" s="73"/>
      <c r="L18" s="76"/>
      <c r="AI18" s="36" t="str">
        <f>LOOKUP(AI14, {0,25,26,27,28,29,30,31,32,33,34,35,36,37,38,39,40,41,42,43,44,45,50}, {"0","1","1.2","1.4","1.6","1.8","2.00","2.20","2.40","2.60","2.80","3.00","3.20","3.40","3.60","3.80","4.00","4.00","4.00","4.00","4.00","4.00","4.00"})</f>
        <v>4.00</v>
      </c>
      <c r="AJ18" s="12" t="str">
        <f>LOOKUP(AJ14,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K18" s="12" t="str">
        <f>LOOKUP(AK14,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AL18" s="12" t="str">
        <f>LOOKUP(AL14,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18" s="12" t="str">
        <f>LOOKUP(AM14,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18" s="12" t="str">
        <f>LOOKUP(AN14,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18" s="46"/>
      <c r="AP18" s="49"/>
      <c r="AQ18" s="52"/>
      <c r="AR18" s="55"/>
      <c r="AS18" s="43"/>
      <c r="AT18" s="12" t="str">
        <f>LOOKUP(AT14,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18" s="12" t="str">
        <f>LOOKUP(AU14,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AV18" s="12" t="str">
        <f>LOOKUP(AV14,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W18" s="12" t="str">
        <f>LOOKUP(AW14,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X18" s="12" t="str">
        <f>LOOKUP(AX14,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Y18" s="12" t="str">
        <f>LOOKUP(AY14,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Z18" s="46"/>
      <c r="BA18" s="49"/>
      <c r="BB18" s="52"/>
      <c r="BC18" s="55"/>
      <c r="BD18" s="43"/>
      <c r="BE18" s="12" t="str">
        <f>LOOKUP(BE14,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BF18" s="12" t="str">
        <f>LOOKUP(BF14,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BG18" s="12" t="str">
        <f>LOOKUP(BG14,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H18" s="12" t="str">
        <f>LOOKUP(BH14,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I18" s="12" t="str">
        <f>LOOKUP(BI14,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J18" s="12" t="str">
        <f>LOOKUP(BJ14,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K18" s="46"/>
      <c r="BL18" s="49"/>
      <c r="BM18" s="52"/>
      <c r="BN18" s="55"/>
      <c r="BO18" s="43"/>
    </row>
    <row r="19" spans="1:67" ht="16.8" x14ac:dyDescent="0.3">
      <c r="A19" s="21">
        <v>3</v>
      </c>
      <c r="B19" s="17" t="s">
        <v>11</v>
      </c>
      <c r="C19" s="24">
        <v>2</v>
      </c>
      <c r="D19" s="7">
        <v>3</v>
      </c>
      <c r="E19" s="7">
        <v>3</v>
      </c>
      <c r="F19" s="7">
        <v>3</v>
      </c>
      <c r="G19" s="7">
        <v>3</v>
      </c>
      <c r="H19" s="7">
        <v>3</v>
      </c>
      <c r="I19" s="16">
        <f>SUM(C19:H19)</f>
        <v>17</v>
      </c>
      <c r="J19" s="47">
        <f>I20*100/600</f>
        <v>71</v>
      </c>
      <c r="K19" s="71">
        <f>(C19*C24+D19*D24+E19*E24+F19*F24+G19*G24+H19*H24)/(C19+D19+E19+F19+G19+H19)</f>
        <v>3.6823529411764708</v>
      </c>
      <c r="L19" s="74" t="str">
        <f>LOOKUP(K19,{0,1},{"Dropped Out"," Promoted"})</f>
        <v xml:space="preserve"> Promoted</v>
      </c>
      <c r="AI19" s="24">
        <v>2</v>
      </c>
      <c r="AJ19" s="25">
        <v>3</v>
      </c>
      <c r="AK19" s="25">
        <v>3</v>
      </c>
      <c r="AL19" s="25">
        <v>3</v>
      </c>
      <c r="AM19" s="25">
        <v>3</v>
      </c>
      <c r="AN19" s="26">
        <v>3</v>
      </c>
      <c r="AO19" s="44">
        <f>SUM(AI20,AJ20,AK20,,AL20,AM20,AN20)</f>
        <v>445</v>
      </c>
      <c r="AP19" s="47">
        <f>AO19*100/550</f>
        <v>80.909090909090907</v>
      </c>
      <c r="AQ19" s="50">
        <f>(AI19*AI24+AJ19*AJ24+AK19*AK24+AL19*AL24+AM19*AM24+AN19*AN24)/(AI19+AJ19+AK19+AL19+AM19+AN19)</f>
        <v>3.6823529411764708</v>
      </c>
      <c r="AR19" s="53">
        <f>(C19*C24+D19*D24+E19*E24+F19*F24+H19*H24+G19*G24++AI19*AI24+AJ19*AJ24+AK19*AK24+AL19*AL24+AM19*AM24+AN19*AN24)/(C19+D19+E19+F19+H19+G19+AI19+AJ19+AK19+AL19+AM19+AN19)</f>
        <v>3.6823529411764704</v>
      </c>
      <c r="AS19" s="41" t="str">
        <f>LOOKUP(AR19,{0,1.5},{"Dropped Out","Promoted"})</f>
        <v>Promoted</v>
      </c>
      <c r="AT19" s="24">
        <v>3</v>
      </c>
      <c r="AU19" s="25">
        <v>3</v>
      </c>
      <c r="AV19" s="25">
        <v>3</v>
      </c>
      <c r="AW19" s="25">
        <v>3</v>
      </c>
      <c r="AX19" s="25">
        <v>3</v>
      </c>
      <c r="AY19" s="26">
        <v>3</v>
      </c>
      <c r="AZ19" s="44">
        <f>SUM(AT20,AU20,AV20,,AW20,AX20,AY20)</f>
        <v>484</v>
      </c>
      <c r="BA19" s="47">
        <f>AZ19*100/600</f>
        <v>80.666666666666671</v>
      </c>
      <c r="BB19" s="50">
        <f>(AT19*AT24+AU19*AU24+AV19*AV24+AW19*AW24+AX19*AX24+AY19*AY24)/(AT19+AU19+AV19+AW19+AX19+AY19)</f>
        <v>3.7833333333333332</v>
      </c>
      <c r="BC19" s="53">
        <f>(C19*C24+D19*D24+E19*E24+F19*F24+H19*H24+G19*G24+AI19*AI24+AJ19*AJ24+AK19*AK24+AL19*AL24+AM19*AM24+AN19*AN24+AT19*AT24+AU19*AU24+AV19*AV24+AW19*AW24+AX19*AX24+AY19*AY24)/(C19+D19+E19+F19+H19+G19+AI19+AJ19+AK19+AL19+AM19+AN19+AT19+AU19+AV19+AW19+AX19+AY19)</f>
        <v>3.717307692307692</v>
      </c>
      <c r="BD19" s="41" t="str">
        <f>LOOKUP(BC19,{0,1.75},{"Dropped Out","Promoted"})</f>
        <v>Promoted</v>
      </c>
      <c r="BE19" s="24">
        <v>3</v>
      </c>
      <c r="BF19" s="25">
        <v>3</v>
      </c>
      <c r="BG19" s="25">
        <v>3</v>
      </c>
      <c r="BH19" s="25">
        <v>3</v>
      </c>
      <c r="BI19" s="25">
        <v>3</v>
      </c>
      <c r="BJ19" s="26">
        <v>3</v>
      </c>
      <c r="BK19" s="44">
        <f>SUM(BE20,BF20,BG20,,BH20,BI20,BJ20)</f>
        <v>452</v>
      </c>
      <c r="BL19" s="47">
        <f>BK19*100/600</f>
        <v>75.333333333333329</v>
      </c>
      <c r="BM19" s="50">
        <f>(BE19*BE24+BF19*BF24+BG19*BG24+BH19*BH24+BI19*BI24+BJ19*BJ24)/(BE19+BF19+BG19+BH19+BI19+BJ19)</f>
        <v>3.3</v>
      </c>
      <c r="BN19" s="53">
        <f>(C19*C24+D19*D24+E19*E24+F19*F24+H19*H24+G19*G24+AI19*AI24+AJ19*AJ24+AK19*AK24+AL19*AL24+AM19*AM24+AN19*AN24+AT19*AT24+AU19*AU24+AV19*AV24+AW19*AW24+AX19*AX24+AY19*AY24+BE19*BE24+BF19*BF24+BG19*BG24+BH19*BH24+BI19*BI24+BJ19*BJ24)/(C19+D19+E19+F19+H19+G19+AI19+AJ19+AK19+AL19+AM19+AN19+AT19+AU19+AV19+AW19+AX19+AY19+BE19+BF19+BG19+BH19+BI19+BJ19)</f>
        <v>3.61</v>
      </c>
      <c r="BO19" s="41" t="str">
        <f>LOOKUP(BN19,{0,2},{"Dropped Out","Promoted"})</f>
        <v>Promoted</v>
      </c>
    </row>
    <row r="20" spans="1:67" ht="16.8" x14ac:dyDescent="0.3">
      <c r="A20" s="22" t="s">
        <v>28</v>
      </c>
      <c r="B20" s="18" t="s">
        <v>12</v>
      </c>
      <c r="C20" s="7">
        <v>41</v>
      </c>
      <c r="D20" s="7">
        <v>66</v>
      </c>
      <c r="E20" s="7">
        <v>79</v>
      </c>
      <c r="F20" s="7">
        <v>81</v>
      </c>
      <c r="G20" s="7">
        <v>82</v>
      </c>
      <c r="H20" s="7">
        <v>77</v>
      </c>
      <c r="I20" s="35">
        <f>SUM(C20:H20)</f>
        <v>426</v>
      </c>
      <c r="J20" s="48"/>
      <c r="K20" s="72"/>
      <c r="L20" s="75"/>
      <c r="AI20" s="7">
        <v>41</v>
      </c>
      <c r="AJ20" s="7">
        <v>85</v>
      </c>
      <c r="AK20" s="7">
        <v>62</v>
      </c>
      <c r="AL20" s="7">
        <v>88</v>
      </c>
      <c r="AM20" s="7">
        <v>82</v>
      </c>
      <c r="AN20" s="7">
        <v>87</v>
      </c>
      <c r="AO20" s="45"/>
      <c r="AP20" s="48"/>
      <c r="AQ20" s="51"/>
      <c r="AR20" s="54"/>
      <c r="AS20" s="42"/>
      <c r="AT20" s="7">
        <v>86</v>
      </c>
      <c r="AU20" s="7">
        <v>76</v>
      </c>
      <c r="AV20" s="7">
        <v>74</v>
      </c>
      <c r="AW20" s="7">
        <v>84</v>
      </c>
      <c r="AX20" s="7">
        <v>87</v>
      </c>
      <c r="AY20" s="7">
        <v>77</v>
      </c>
      <c r="AZ20" s="45"/>
      <c r="BA20" s="48"/>
      <c r="BB20" s="51"/>
      <c r="BC20" s="54"/>
      <c r="BD20" s="42"/>
      <c r="BE20" s="7">
        <v>78</v>
      </c>
      <c r="BF20" s="7">
        <v>59</v>
      </c>
      <c r="BG20" s="7">
        <v>61</v>
      </c>
      <c r="BH20" s="7">
        <v>83</v>
      </c>
      <c r="BI20" s="7">
        <v>88</v>
      </c>
      <c r="BJ20" s="7">
        <v>83</v>
      </c>
      <c r="BK20" s="45"/>
      <c r="BL20" s="48"/>
      <c r="BM20" s="51"/>
      <c r="BN20" s="54"/>
      <c r="BO20" s="42"/>
    </row>
    <row r="21" spans="1:67" ht="16.8" x14ac:dyDescent="0.3">
      <c r="A21" s="22" t="s">
        <v>123</v>
      </c>
      <c r="B21" s="18"/>
      <c r="C21" s="7"/>
      <c r="D21" s="7"/>
      <c r="E21" s="7"/>
      <c r="F21" s="7"/>
      <c r="G21" s="7"/>
      <c r="H21" s="7"/>
      <c r="I21" s="13"/>
      <c r="J21" s="48"/>
      <c r="K21" s="72"/>
      <c r="L21" s="75"/>
      <c r="AI21" s="7"/>
      <c r="AJ21" s="7"/>
      <c r="AK21" s="7"/>
      <c r="AL21" s="7"/>
      <c r="AM21" s="7"/>
      <c r="AN21" s="7"/>
      <c r="AO21" s="45"/>
      <c r="AP21" s="48"/>
      <c r="AQ21" s="51"/>
      <c r="AR21" s="54"/>
      <c r="AS21" s="42"/>
      <c r="AT21" s="7"/>
      <c r="AU21" s="7"/>
      <c r="AV21" s="7"/>
      <c r="AW21" s="7"/>
      <c r="AX21" s="7"/>
      <c r="AY21" s="7"/>
      <c r="AZ21" s="45"/>
      <c r="BA21" s="48"/>
      <c r="BB21" s="51"/>
      <c r="BC21" s="54"/>
      <c r="BD21" s="42"/>
      <c r="BE21" s="7"/>
      <c r="BF21" s="7"/>
      <c r="BG21" s="7"/>
      <c r="BH21" s="7"/>
      <c r="BI21" s="7"/>
      <c r="BJ21" s="7"/>
      <c r="BK21" s="45"/>
      <c r="BL21" s="48"/>
      <c r="BM21" s="51"/>
      <c r="BN21" s="54"/>
      <c r="BO21" s="42"/>
    </row>
    <row r="22" spans="1:67" ht="16.8" x14ac:dyDescent="0.3">
      <c r="A22" s="22" t="s">
        <v>124</v>
      </c>
      <c r="B22" s="19"/>
      <c r="C22" s="7"/>
      <c r="D22" s="7"/>
      <c r="E22" s="7"/>
      <c r="F22" s="7"/>
      <c r="G22" s="7"/>
      <c r="H22" s="7"/>
      <c r="I22" s="13"/>
      <c r="J22" s="48"/>
      <c r="K22" s="72"/>
      <c r="L22" s="75"/>
      <c r="AI22" s="7"/>
      <c r="AJ22" s="7"/>
      <c r="AK22" s="7"/>
      <c r="AL22" s="7"/>
      <c r="AM22" s="7"/>
      <c r="AN22" s="7"/>
      <c r="AO22" s="45"/>
      <c r="AP22" s="48"/>
      <c r="AQ22" s="51"/>
      <c r="AR22" s="54"/>
      <c r="AS22" s="42"/>
      <c r="AT22" s="7"/>
      <c r="AU22" s="7"/>
      <c r="AV22" s="7"/>
      <c r="AW22" s="7"/>
      <c r="AX22" s="7"/>
      <c r="AY22" s="7"/>
      <c r="AZ22" s="45"/>
      <c r="BA22" s="48"/>
      <c r="BB22" s="51"/>
      <c r="BC22" s="54"/>
      <c r="BD22" s="42"/>
      <c r="BE22" s="7"/>
      <c r="BF22" s="7"/>
      <c r="BG22" s="7"/>
      <c r="BH22" s="7"/>
      <c r="BI22" s="7"/>
      <c r="BJ22" s="7"/>
      <c r="BK22" s="45"/>
      <c r="BL22" s="48"/>
      <c r="BM22" s="51"/>
      <c r="BN22" s="54"/>
      <c r="BO22" s="42"/>
    </row>
    <row r="23" spans="1:67" ht="16.8" x14ac:dyDescent="0.3">
      <c r="A23" s="22"/>
      <c r="B23" s="19" t="s">
        <v>5</v>
      </c>
      <c r="C23" s="9" t="str">
        <f>LOOKUP(C20,{0,25,30,32,33,35,37,38,40,43,45},{"F","D","C-","C","C+","B-","B","B+","A-","A","A+"})</f>
        <v>A-</v>
      </c>
      <c r="D23" s="9" t="str">
        <f>LOOKUP(D20, {0,50,60,63,66,70,73,75,80,85,90}, {"F","D","C-","C","C+","B-","B","B+","A-","A","A+"})</f>
        <v>C+</v>
      </c>
      <c r="E23" s="9" t="str">
        <f>LOOKUP(E20, {0,50,60,63,66,70,73,75,80,85,90}, {"F","D","C-","C","C+","B-","B","B+","A-","A","A+"})</f>
        <v>B+</v>
      </c>
      <c r="F23" s="9" t="str">
        <f>LOOKUP(F20, {0,50,60,63,66,70,73,75,80,85,90}, {"F","D","C-","C","C+","B-","B","B+","A-","A","A+"})</f>
        <v>A-</v>
      </c>
      <c r="G23" s="9" t="str">
        <f>LOOKUP(G20, {0,50,60,63,66,70,73,75,80,85,90}, {"F","D","C-","C","C+","B-","B","B+","A-","A","A+"})</f>
        <v>A-</v>
      </c>
      <c r="H23" s="9" t="str">
        <f>LOOKUP(H20, {0,50,60,63,66,70,73,75,80,85,90}, {"F","D","C-","C","C+","B-","B","B+","A-","A","A+"})</f>
        <v>B+</v>
      </c>
      <c r="I23" s="13"/>
      <c r="J23" s="48"/>
      <c r="K23" s="72"/>
      <c r="L23" s="75"/>
      <c r="AI23" s="9" t="str">
        <f>LOOKUP(AI20,{0,25,30,32,33,35,37,38,40,43,45},{"F","D","C-","C","C+","B-","B","B+","A-","A","A+"})</f>
        <v>A-</v>
      </c>
      <c r="AJ23" s="9" t="str">
        <f>LOOKUP(AJ20, {0,50,60,63,66,70,73,75,80,85,90}, {"F","D","C-","C","C+","B-","B","B+","A-","A","A+"})</f>
        <v>A</v>
      </c>
      <c r="AK23" s="9" t="str">
        <f>LOOKUP(AK20, {0,50,60,63,66,70,73,75,80,85,90}, {"F","D","C-","C","C+","B-","B","B+","A-","A","A+"})</f>
        <v>C-</v>
      </c>
      <c r="AL23" s="9" t="str">
        <f>LOOKUP(AL20, {0,50,60,63,66,70,73,75,80,85,90}, {"F","D","C-","C","C+","B-","B","B+","A-","A","A+"})</f>
        <v>A</v>
      </c>
      <c r="AM23" s="9" t="str">
        <f>LOOKUP(AM20, {0,50,60,63,66,70,73,75,80,85,90}, {"F","D","C-","C","C+","B-","B","B+","A-","A","A+"})</f>
        <v>A-</v>
      </c>
      <c r="AN23" s="9" t="str">
        <f>LOOKUP(AN20, {0,50,60,63,66,70,73,75,80,85,90}, {"F","D","C-","C","C+","B-","B","B+","A-","A","A+"})</f>
        <v>A</v>
      </c>
      <c r="AO23" s="45"/>
      <c r="AP23" s="48"/>
      <c r="AQ23" s="51"/>
      <c r="AR23" s="54"/>
      <c r="AS23" s="42"/>
      <c r="AT23" s="9" t="str">
        <f>LOOKUP(AT20, {0,50,60,63,66,70,73,75,80,85,90}, {"F","D","C-","C","C+","B-","B","B+","A-","A","A+"})</f>
        <v>A</v>
      </c>
      <c r="AU23" s="9" t="str">
        <f>LOOKUP(AU20, {0,50,60,63,66,70,73,75,80,85,90}, {"F","D","C-","C","C+","B-","B","B+","A-","A","A+"})</f>
        <v>B+</v>
      </c>
      <c r="AV23" s="9" t="str">
        <f>LOOKUP(AV20, {0,50,60,63,66,70,73,75,80,85,90}, {"F","D","C-","C","C+","B-","B","B+","A-","A","A+"})</f>
        <v>B</v>
      </c>
      <c r="AW23" s="9" t="str">
        <f>LOOKUP(AW20, {0,50,60,63,66,70,73,75,80,85,90}, {"F","D","C-","C","C+","B-","B","B+","A-","A","A+"})</f>
        <v>A-</v>
      </c>
      <c r="AX23" s="9" t="str">
        <f>LOOKUP(AX20, {0,50,60,63,66,70,73,75,80,85,90}, {"F","D","C-","C","C+","B-","B","B+","A-","A","A+"})</f>
        <v>A</v>
      </c>
      <c r="AY23" s="9" t="str">
        <f>LOOKUP(AY20, {0,50,60,63,66,70,73,75,80,85,90}, {"F","D","C-","C","C+","B-","B","B+","A-","A","A+"})</f>
        <v>B+</v>
      </c>
      <c r="AZ23" s="45"/>
      <c r="BA23" s="48"/>
      <c r="BB23" s="51"/>
      <c r="BC23" s="54"/>
      <c r="BD23" s="42"/>
      <c r="BE23" s="9" t="str">
        <f>LOOKUP(BE20, {0,50,60,63,66,70,73,75,80,85,90}, {"F","D","C-","C","C+","B-","B","B+","A-","A","A+"})</f>
        <v>B+</v>
      </c>
      <c r="BF23" s="9" t="str">
        <f>LOOKUP(BF20, {0,50,60,63,66,70,73,75,80,85,90}, {"F","D","C-","C","C+","B-","B","B+","A-","A","A+"})</f>
        <v>D</v>
      </c>
      <c r="BG23" s="9" t="str">
        <f>LOOKUP(BG20, {0,50,60,63,66,70,73,75,80,85,90}, {"F","D","C-","C","C+","B-","B","B+","A-","A","A+"})</f>
        <v>C-</v>
      </c>
      <c r="BH23" s="9" t="str">
        <f>LOOKUP(BH20, {0,50,60,63,66,70,73,75,80,85,90}, {"F","D","C-","C","C+","B-","B","B+","A-","A","A+"})</f>
        <v>A-</v>
      </c>
      <c r="BI23" s="9" t="str">
        <f>LOOKUP(BI20, {0,50,60,63,66,70,73,75,80,85,90}, {"F","D","C-","C","C+","B-","B","B+","A-","A","A+"})</f>
        <v>A</v>
      </c>
      <c r="BJ23" s="9" t="str">
        <f>LOOKUP(BJ20, {0,50,60,63,66,70,73,75,80,85,90}, {"F","D","C-","C","C+","B-","B","B+","A-","A","A+"})</f>
        <v>A-</v>
      </c>
      <c r="BK23" s="45"/>
      <c r="BL23" s="48"/>
      <c r="BM23" s="51"/>
      <c r="BN23" s="54"/>
      <c r="BO23" s="42"/>
    </row>
    <row r="24" spans="1:67" ht="17.399999999999999" thickBot="1" x14ac:dyDescent="0.35">
      <c r="A24" s="23"/>
      <c r="B24" s="20" t="s">
        <v>6</v>
      </c>
      <c r="C24" s="36" t="str">
        <f>LOOKUP(C20, {0,25,26,27,28,29,30,31,32,33,34,35,36,37,38,39,40,41,42,43,44,45,50}, {"0","1","1.2","1.4","1.6","1.8","2.00","2.20","2.40","2.60","2.80","3.00","3.20","3.40","3.60","3.80","4.00","4.00","4.00","4.00","4.00","4.00","4.00"})</f>
        <v>4.00</v>
      </c>
      <c r="D24" s="12" t="str">
        <f>LOOKUP(D20,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E24" s="12" t="str">
        <f>LOOKUP(E20,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3.90</v>
      </c>
      <c r="F24" s="12" t="str">
        <f>LOOKUP(F20,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G24" s="12" t="str">
        <f>LOOKUP(G20,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H24" s="12" t="str">
        <f>LOOKUP(H20,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I24" s="14"/>
      <c r="J24" s="49"/>
      <c r="K24" s="73"/>
      <c r="L24" s="76"/>
      <c r="AI24" s="36" t="str">
        <f>LOOKUP(AI20, {0,25,26,27,28,29,30,31,32,33,34,35,36,37,38,39,40,41,42,43,44,45,50}, {"0","1","1.2","1.4","1.6","1.8","2.00","2.20","2.40","2.60","2.80","3.00","3.20","3.40","3.60","3.80","4.00","4.00","4.00","4.00","4.00","4.00","4.00"})</f>
        <v>4.00</v>
      </c>
      <c r="AJ24" s="12" t="str">
        <f>LOOKUP(AJ20,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K24" s="12" t="str">
        <f>LOOKUP(AK20,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AL24" s="12" t="str">
        <f>LOOKUP(AL20,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24" s="12" t="str">
        <f>LOOKUP(AM20,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24" s="12" t="str">
        <f>LOOKUP(AN20,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24" s="46"/>
      <c r="AP24" s="49"/>
      <c r="AQ24" s="52"/>
      <c r="AR24" s="55"/>
      <c r="AS24" s="43"/>
      <c r="AT24" s="12" t="str">
        <f>LOOKUP(AT20,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24" s="12" t="str">
        <f>LOOKUP(AU20,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AV24" s="12" t="str">
        <f>LOOKUP(AV20,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AW24" s="12" t="str">
        <f>LOOKUP(AW20,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X24" s="12" t="str">
        <f>LOOKUP(AX20,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Y24" s="12" t="str">
        <f>LOOKUP(AY20,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AZ24" s="46"/>
      <c r="BA24" s="49"/>
      <c r="BB24" s="52"/>
      <c r="BC24" s="55"/>
      <c r="BD24" s="43"/>
      <c r="BE24" s="12" t="str">
        <f>LOOKUP(BE20,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BF24" s="12" t="str">
        <f>LOOKUP(BF20,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1.9</v>
      </c>
      <c r="BG24" s="12" t="str">
        <f>LOOKUP(BG20,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BH24" s="12" t="str">
        <f>LOOKUP(BH20,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I24" s="12" t="str">
        <f>LOOKUP(BI20,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J24" s="12" t="str">
        <f>LOOKUP(BJ20,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K24" s="46"/>
      <c r="BL24" s="49"/>
      <c r="BM24" s="52"/>
      <c r="BN24" s="55"/>
      <c r="BO24" s="43"/>
    </row>
    <row r="25" spans="1:67" ht="16.8" x14ac:dyDescent="0.3">
      <c r="A25" s="21">
        <v>4</v>
      </c>
      <c r="B25" s="17" t="s">
        <v>11</v>
      </c>
      <c r="C25" s="24">
        <v>2</v>
      </c>
      <c r="D25" s="7">
        <v>3</v>
      </c>
      <c r="E25" s="7">
        <v>3</v>
      </c>
      <c r="F25" s="7">
        <v>3</v>
      </c>
      <c r="G25" s="7">
        <v>3</v>
      </c>
      <c r="H25" s="7">
        <v>3</v>
      </c>
      <c r="I25" s="16">
        <f>SUM(C25:H25)</f>
        <v>17</v>
      </c>
      <c r="J25" s="47">
        <f>I26*100/600</f>
        <v>10.833333333333334</v>
      </c>
      <c r="K25" s="71">
        <f>(C25*C30+D25*D30+E25*E30+F25*F30+G25*G30+H25*H30)/(C25+D25+E25+F25+G25+H25)</f>
        <v>0</v>
      </c>
      <c r="L25" s="74" t="str">
        <f>LOOKUP(K25,{0,1},{"Dropped Out"," Promoted"})</f>
        <v>Dropped Out</v>
      </c>
      <c r="AI25" s="24">
        <v>2</v>
      </c>
      <c r="AJ25" s="25">
        <v>3</v>
      </c>
      <c r="AK25" s="25">
        <v>3</v>
      </c>
      <c r="AL25" s="25">
        <v>3</v>
      </c>
      <c r="AM25" s="25">
        <v>3</v>
      </c>
      <c r="AN25" s="26">
        <v>3</v>
      </c>
      <c r="AO25" s="44">
        <f>SUM(AI26,AJ26,AK26,,AL26,AM26,AN26)</f>
        <v>0</v>
      </c>
      <c r="AP25" s="47">
        <f>AO25*100/550</f>
        <v>0</v>
      </c>
      <c r="AQ25" s="50">
        <f>(AI25*AI30+AJ25*AJ30+AK25*AK30+AL25*AL30+AM25*AM30+AN25*AN30)/(AI25+AJ25+AK25+AL25+AM25+AN25)</f>
        <v>0</v>
      </c>
      <c r="AR25" s="53">
        <f>(C25*C30+D25*D30+E25*E30+F25*F30+H25*H30+G25*G30++AI25*AI30+AJ25*AJ30+AK25*AK30+AL25*AL30+AM25*AM30+AN25*AN30)/(C25+D25+E25+F25+H25+G25+AI25+AJ25+AK25+AL25+AM25+AN25)</f>
        <v>0</v>
      </c>
      <c r="AS25" s="41" t="str">
        <f>LOOKUP(AR25,{0,1.5},{"Dropped Out","Promoted"})</f>
        <v>Dropped Out</v>
      </c>
      <c r="AT25" s="24">
        <v>3</v>
      </c>
      <c r="AU25" s="25">
        <v>3</v>
      </c>
      <c r="AV25" s="25">
        <v>3</v>
      </c>
      <c r="AW25" s="25">
        <v>3</v>
      </c>
      <c r="AX25" s="25">
        <v>3</v>
      </c>
      <c r="AY25" s="26">
        <v>3</v>
      </c>
      <c r="AZ25" s="44">
        <f>SUM(AT26,AU26,AV26,,AW26,AX26,AY26)</f>
        <v>0</v>
      </c>
      <c r="BA25" s="47">
        <f>AZ25*100/600</f>
        <v>0</v>
      </c>
      <c r="BB25" s="50">
        <f>(AT25*AT30+AU25*AU30+AV25*AV30+AW25*AW30+AX25*AX30+AY25*AY30)/(AT25+AU25+AV25+AW25+AX25+AY25)</f>
        <v>0</v>
      </c>
      <c r="BC25" s="53">
        <f>(C25*C30+D25*D30+E25*E30+F25*F30+H25*H30+G25*G30+AI25*AI30+AJ25*AJ30+AK25*AK30+AL25*AL30+AM25*AM30+AN25*AN30+AT25*AT30+AU25*AU30+AV25*AV30+AW25*AW30+AX25*AX30+AY25*AY30)/(C25+D25+E25+F25+H25+G25+AI25+AJ25+AK25+AL25+AM25+AN25+AT25+AU25+AV25+AW25+AX25+AY25)</f>
        <v>0</v>
      </c>
      <c r="BD25" s="41" t="str">
        <f>LOOKUP(BC25,{0,1.75},{"Dropped Out","Promoted"})</f>
        <v>Dropped Out</v>
      </c>
      <c r="BE25" s="24">
        <v>3</v>
      </c>
      <c r="BF25" s="25">
        <v>3</v>
      </c>
      <c r="BG25" s="25">
        <v>3</v>
      </c>
      <c r="BH25" s="25">
        <v>3</v>
      </c>
      <c r="BI25" s="25">
        <v>3</v>
      </c>
      <c r="BJ25" s="26">
        <v>3</v>
      </c>
      <c r="BK25" s="44">
        <f>SUM(BE26,BF26,BG26,,BH26,BI26,BJ26)</f>
        <v>0</v>
      </c>
      <c r="BL25" s="47">
        <f>BK25*100/600</f>
        <v>0</v>
      </c>
      <c r="BM25" s="50">
        <f>(BE25*BE30+BF25*BF30+BG25*BG30+BH25*BH30+BI25*BI30+BJ25*BJ30)/(BE25+BF25+BG25+BH25+BI25+BJ25)</f>
        <v>0</v>
      </c>
      <c r="BN25" s="53">
        <f>(C25*C30+D25*D30+E25*E30+F25*F30+H25*H30+G25*G30+AI25*AI30+AJ25*AJ30+AK25*AK30+AL25*AL30+AM25*AM30+AN25*AN30+AT25*AT30+AU25*AU30+AV25*AV30+AW25*AW30+AX25*AX30+AY25*AY30+BE25*BE30+BF25*BF30+BG25*BG30+BH25*BH30+BI25*BI30+BJ25*BJ30)/(C25+D25+E25+F25+H25+G25+AI25+AJ25+AK25+AL25+AM25+AN25+AT25+AU25+AV25+AW25+AX25+AY25+BE25+BF25+BG25+BH25+BI25+BJ25)</f>
        <v>0</v>
      </c>
      <c r="BO25" s="41" t="str">
        <f>LOOKUP(BN25,{0,2},{"Dropped Out","Promoted"})</f>
        <v>Dropped Out</v>
      </c>
    </row>
    <row r="26" spans="1:67" ht="16.8" x14ac:dyDescent="0.3">
      <c r="A26" s="22" t="s">
        <v>29</v>
      </c>
      <c r="B26" s="18" t="s">
        <v>12</v>
      </c>
      <c r="C26" s="7">
        <v>0</v>
      </c>
      <c r="D26" s="7">
        <v>0</v>
      </c>
      <c r="E26" s="7">
        <v>14</v>
      </c>
      <c r="F26" s="7">
        <v>0</v>
      </c>
      <c r="G26" s="7">
        <v>18</v>
      </c>
      <c r="H26" s="7">
        <v>33</v>
      </c>
      <c r="I26" s="35">
        <f>SUM(C26:H26)</f>
        <v>65</v>
      </c>
      <c r="J26" s="48"/>
      <c r="K26" s="72"/>
      <c r="L26" s="75"/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45"/>
      <c r="AP26" s="48"/>
      <c r="AQ26" s="51"/>
      <c r="AR26" s="54"/>
      <c r="AS26" s="42"/>
      <c r="AT26" s="7"/>
      <c r="AU26" s="7"/>
      <c r="AV26" s="7"/>
      <c r="AW26" s="7"/>
      <c r="AX26" s="7"/>
      <c r="AY26" s="7"/>
      <c r="AZ26" s="45"/>
      <c r="BA26" s="48"/>
      <c r="BB26" s="51"/>
      <c r="BC26" s="54"/>
      <c r="BD26" s="42"/>
      <c r="BE26" s="7"/>
      <c r="BF26" s="7"/>
      <c r="BG26" s="7"/>
      <c r="BH26" s="7"/>
      <c r="BI26" s="7"/>
      <c r="BJ26" s="7"/>
      <c r="BK26" s="45"/>
      <c r="BL26" s="48"/>
      <c r="BM26" s="51"/>
      <c r="BN26" s="54"/>
      <c r="BO26" s="42"/>
    </row>
    <row r="27" spans="1:67" ht="16.8" x14ac:dyDescent="0.3">
      <c r="A27" s="22"/>
      <c r="B27" s="18"/>
      <c r="C27" s="7"/>
      <c r="D27" s="7"/>
      <c r="E27" s="7"/>
      <c r="F27" s="7"/>
      <c r="G27" s="7"/>
      <c r="H27" s="7"/>
      <c r="I27" s="13"/>
      <c r="J27" s="48"/>
      <c r="K27" s="72"/>
      <c r="L27" s="75"/>
      <c r="AI27" s="7"/>
      <c r="AJ27" s="7"/>
      <c r="AK27" s="7"/>
      <c r="AL27" s="7"/>
      <c r="AM27" s="7"/>
      <c r="AN27" s="7"/>
      <c r="AO27" s="45"/>
      <c r="AP27" s="48"/>
      <c r="AQ27" s="51"/>
      <c r="AR27" s="54"/>
      <c r="AS27" s="42"/>
      <c r="AT27" s="7"/>
      <c r="AU27" s="7"/>
      <c r="AV27" s="7"/>
      <c r="AW27" s="7"/>
      <c r="AX27" s="7"/>
      <c r="AY27" s="7"/>
      <c r="AZ27" s="45"/>
      <c r="BA27" s="48"/>
      <c r="BB27" s="51"/>
      <c r="BC27" s="54"/>
      <c r="BD27" s="42"/>
      <c r="BE27" s="7"/>
      <c r="BF27" s="7"/>
      <c r="BG27" s="7"/>
      <c r="BH27" s="7"/>
      <c r="BI27" s="7"/>
      <c r="BJ27" s="7"/>
      <c r="BK27" s="45"/>
      <c r="BL27" s="48"/>
      <c r="BM27" s="51"/>
      <c r="BN27" s="54"/>
      <c r="BO27" s="42"/>
    </row>
    <row r="28" spans="1:67" ht="16.8" x14ac:dyDescent="0.3">
      <c r="A28" s="22"/>
      <c r="B28" s="19"/>
      <c r="C28" s="7"/>
      <c r="D28" s="7"/>
      <c r="E28" s="7"/>
      <c r="F28" s="7"/>
      <c r="G28" s="7"/>
      <c r="H28" s="7"/>
      <c r="I28" s="13"/>
      <c r="J28" s="48"/>
      <c r="K28" s="72"/>
      <c r="L28" s="75"/>
      <c r="AI28" s="7"/>
      <c r="AJ28" s="7"/>
      <c r="AK28" s="7"/>
      <c r="AL28" s="7"/>
      <c r="AM28" s="7"/>
      <c r="AN28" s="7"/>
      <c r="AO28" s="45"/>
      <c r="AP28" s="48"/>
      <c r="AQ28" s="51"/>
      <c r="AR28" s="54"/>
      <c r="AS28" s="42"/>
      <c r="AT28" s="7"/>
      <c r="AU28" s="7"/>
      <c r="AV28" s="7"/>
      <c r="AW28" s="7"/>
      <c r="AX28" s="7"/>
      <c r="AY28" s="7"/>
      <c r="AZ28" s="45"/>
      <c r="BA28" s="48"/>
      <c r="BB28" s="51"/>
      <c r="BC28" s="54"/>
      <c r="BD28" s="42"/>
      <c r="BE28" s="7"/>
      <c r="BF28" s="7"/>
      <c r="BG28" s="7"/>
      <c r="BH28" s="7"/>
      <c r="BI28" s="7"/>
      <c r="BJ28" s="7"/>
      <c r="BK28" s="45"/>
      <c r="BL28" s="48"/>
      <c r="BM28" s="51"/>
      <c r="BN28" s="54"/>
      <c r="BO28" s="42"/>
    </row>
    <row r="29" spans="1:67" ht="16.8" x14ac:dyDescent="0.3">
      <c r="A29" s="22"/>
      <c r="B29" s="19" t="s">
        <v>5</v>
      </c>
      <c r="C29" s="9" t="str">
        <f>LOOKUP(C26,{0,25,30,32,33,35,37,38,40,43,45},{"F","D","C-","C","C+","B-","B","B+","A-","A","A+"})</f>
        <v>F</v>
      </c>
      <c r="D29" s="9" t="str">
        <f>LOOKUP(D26, {0,50,60,63,66,70,73,75,80,85,90}, {"F","D","C-","C","C+","B-","B","B+","A-","A","A+"})</f>
        <v>F</v>
      </c>
      <c r="E29" s="9" t="str">
        <f>LOOKUP(E26, {0,50,60,63,66,70,73,75,80,85,90}, {"F","D","C-","C","C+","B-","B","B+","A-","A","A+"})</f>
        <v>F</v>
      </c>
      <c r="F29" s="9" t="str">
        <f>LOOKUP(F26, {0,50,60,63,66,70,73,75,80,85,90}, {"F","D","C-","C","C+","B-","B","B+","A-","A","A+"})</f>
        <v>F</v>
      </c>
      <c r="G29" s="9" t="str">
        <f>LOOKUP(G26, {0,50,60,63,66,70,73,75,80,85,90}, {"F","D","C-","C","C+","B-","B","B+","A-","A","A+"})</f>
        <v>F</v>
      </c>
      <c r="H29" s="9" t="str">
        <f>LOOKUP(H26, {0,50,60,63,66,70,73,75,80,85,90}, {"F","D","C-","C","C+","B-","B","B+","A-","A","A+"})</f>
        <v>F</v>
      </c>
      <c r="I29" s="13"/>
      <c r="J29" s="48"/>
      <c r="K29" s="72"/>
      <c r="L29" s="75"/>
      <c r="AI29" s="9" t="str">
        <f>LOOKUP(AI26,{0,25,30,32,33,35,37,38,40,43,45},{"F","D","C-","C","C+","B-","B","B+","A-","A","A+"})</f>
        <v>F</v>
      </c>
      <c r="AJ29" s="9" t="str">
        <f>LOOKUP(AJ26, {0,50,60,63,66,70,73,75,80,85,90}, {"F","D","C-","C","C+","B-","B","B+","A-","A","A+"})</f>
        <v>F</v>
      </c>
      <c r="AK29" s="9" t="str">
        <f>LOOKUP(AK26, {0,50,60,63,66,70,73,75,80,85,90}, {"F","D","C-","C","C+","B-","B","B+","A-","A","A+"})</f>
        <v>F</v>
      </c>
      <c r="AL29" s="9" t="str">
        <f>LOOKUP(AL26, {0,50,60,63,66,70,73,75,80,85,90}, {"F","D","C-","C","C+","B-","B","B+","A-","A","A+"})</f>
        <v>F</v>
      </c>
      <c r="AM29" s="9" t="str">
        <f>LOOKUP(AM26, {0,50,60,63,66,70,73,75,80,85,90}, {"F","D","C-","C","C+","B-","B","B+","A-","A","A+"})</f>
        <v>F</v>
      </c>
      <c r="AN29" s="9" t="str">
        <f>LOOKUP(AN26, {0,50,60,63,66,70,73,75,80,85,90}, {"F","D","C-","C","C+","B-","B","B+","A-","A","A+"})</f>
        <v>F</v>
      </c>
      <c r="AO29" s="45"/>
      <c r="AP29" s="48"/>
      <c r="AQ29" s="51"/>
      <c r="AR29" s="54"/>
      <c r="AS29" s="42"/>
      <c r="AT29" s="9" t="str">
        <f>LOOKUP(AT26, {0,50,60,63,66,70,73,75,80,85,90}, {"F","D","C-","C","C+","B-","B","B+","A-","A","A+"})</f>
        <v>F</v>
      </c>
      <c r="AU29" s="9" t="str">
        <f>LOOKUP(AU26, {0,50,60,63,66,70,73,75,80,85,90}, {"F","D","C-","C","C+","B-","B","B+","A-","A","A+"})</f>
        <v>F</v>
      </c>
      <c r="AV29" s="9" t="str">
        <f>LOOKUP(AV26, {0,50,60,63,66,70,73,75,80,85,90}, {"F","D","C-","C","C+","B-","B","B+","A-","A","A+"})</f>
        <v>F</v>
      </c>
      <c r="AW29" s="9" t="str">
        <f>LOOKUP(AW26, {0,50,60,63,66,70,73,75,80,85,90}, {"F","D","C-","C","C+","B-","B","B+","A-","A","A+"})</f>
        <v>F</v>
      </c>
      <c r="AX29" s="9" t="str">
        <f>LOOKUP(AX26, {0,50,60,63,66,70,73,75,80,85,90}, {"F","D","C-","C","C+","B-","B","B+","A-","A","A+"})</f>
        <v>F</v>
      </c>
      <c r="AY29" s="9" t="str">
        <f>LOOKUP(AY26, {0,50,60,63,66,70,73,75,80,85,90}, {"F","D","C-","C","C+","B-","B","B+","A-","A","A+"})</f>
        <v>F</v>
      </c>
      <c r="AZ29" s="45"/>
      <c r="BA29" s="48"/>
      <c r="BB29" s="51"/>
      <c r="BC29" s="54"/>
      <c r="BD29" s="42"/>
      <c r="BE29" s="9" t="str">
        <f>LOOKUP(BE26, {0,50,60,63,66,70,73,75,80,85,90}, {"F","D","C-","C","C+","B-","B","B+","A-","A","A+"})</f>
        <v>F</v>
      </c>
      <c r="BF29" s="9" t="str">
        <f>LOOKUP(BF26, {0,50,60,63,66,70,73,75,80,85,90}, {"F","D","C-","C","C+","B-","B","B+","A-","A","A+"})</f>
        <v>F</v>
      </c>
      <c r="BG29" s="9" t="str">
        <f>LOOKUP(BG26, {0,50,60,63,66,70,73,75,80,85,90}, {"F","D","C-","C","C+","B-","B","B+","A-","A","A+"})</f>
        <v>F</v>
      </c>
      <c r="BH29" s="9" t="str">
        <f>LOOKUP(BH26, {0,50,60,63,66,70,73,75,80,85,90}, {"F","D","C-","C","C+","B-","B","B+","A-","A","A+"})</f>
        <v>F</v>
      </c>
      <c r="BI29" s="9" t="str">
        <f>LOOKUP(BI26, {0,50,60,63,66,70,73,75,80,85,90}, {"F","D","C-","C","C+","B-","B","B+","A-","A","A+"})</f>
        <v>F</v>
      </c>
      <c r="BJ29" s="9" t="str">
        <f>LOOKUP(BJ26, {0,50,60,63,66,70,73,75,80,85,90}, {"F","D","C-","C","C+","B-","B","B+","A-","A","A+"})</f>
        <v>F</v>
      </c>
      <c r="BK29" s="45"/>
      <c r="BL29" s="48"/>
      <c r="BM29" s="51"/>
      <c r="BN29" s="54"/>
      <c r="BO29" s="42"/>
    </row>
    <row r="30" spans="1:67" ht="17.399999999999999" thickBot="1" x14ac:dyDescent="0.35">
      <c r="A30" s="23"/>
      <c r="B30" s="20" t="s">
        <v>6</v>
      </c>
      <c r="C30" s="36" t="str">
        <f>LOOKUP(C26, {0,25,26,27,28,29,30,31,32,33,34,35,36,37,38,39,40,41,42,43,44,45,50}, {"0","1","1.2","1.4","1.6","1.8","2.00","2.20","2.40","2.60","2.80","3.00","3.20","3.40","3.60","3.80","4.00","4.00","4.00","4.00","4.00","4.00","4.00"})</f>
        <v>0</v>
      </c>
      <c r="D30" s="12" t="str">
        <f>LOOKUP(D26,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30" s="12" t="str">
        <f>LOOKUP(E26,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30" s="12" t="str">
        <f>LOOKUP(F26,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30" s="12" t="str">
        <f>LOOKUP(G26,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30" s="12" t="str">
        <f>LOOKUP(H26,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I30" s="14"/>
      <c r="J30" s="49"/>
      <c r="K30" s="73"/>
      <c r="L30" s="76"/>
      <c r="AI30" s="36" t="str">
        <f>LOOKUP(AI26, {0,25,26,27,28,29,30,31,32,33,34,35,36,37,38,39,40,41,42,43,44,45,50}, {"0","1","1.2","1.4","1.6","1.8","2.00","2.20","2.40","2.60","2.80","3.00","3.20","3.40","3.60","3.80","4.00","4.00","4.00","4.00","4.00","4.00","4.00"})</f>
        <v>0</v>
      </c>
      <c r="AJ30" s="12" t="str">
        <f>LOOKUP(AJ26,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30" s="12" t="str">
        <f>LOOKUP(AK26,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30" s="12" t="str">
        <f>LOOKUP(AL26,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30" s="12" t="str">
        <f>LOOKUP(AM26,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30" s="12" t="str">
        <f>LOOKUP(AN26,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O30" s="46"/>
      <c r="AP30" s="49"/>
      <c r="AQ30" s="52"/>
      <c r="AR30" s="55"/>
      <c r="AS30" s="43"/>
      <c r="AT30" s="12" t="str">
        <f>LOOKUP(AT26,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30" s="12" t="str">
        <f>LOOKUP(AU26,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30" s="12" t="str">
        <f>LOOKUP(AV26,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30" s="12" t="str">
        <f>LOOKUP(AW26,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30" s="12" t="str">
        <f>LOOKUP(AX26,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30" s="12" t="str">
        <f>LOOKUP(AY26,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30" s="46"/>
      <c r="BA30" s="49"/>
      <c r="BB30" s="52"/>
      <c r="BC30" s="55"/>
      <c r="BD30" s="43"/>
      <c r="BE30" s="12" t="str">
        <f>LOOKUP(BE26,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30" s="12" t="str">
        <f>LOOKUP(BF26,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30" s="12" t="str">
        <f>LOOKUP(BG26,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30" s="12" t="str">
        <f>LOOKUP(BH26,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30" s="12" t="str">
        <f>LOOKUP(BI26,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30" s="12" t="str">
        <f>LOOKUP(BJ26,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30" s="46"/>
      <c r="BL30" s="49"/>
      <c r="BM30" s="52"/>
      <c r="BN30" s="55"/>
      <c r="BO30" s="43"/>
    </row>
    <row r="31" spans="1:67" ht="16.8" x14ac:dyDescent="0.3">
      <c r="A31" s="21">
        <v>5</v>
      </c>
      <c r="B31" s="17" t="s">
        <v>11</v>
      </c>
      <c r="C31" s="24">
        <v>2</v>
      </c>
      <c r="D31" s="7">
        <v>3</v>
      </c>
      <c r="E31" s="7">
        <v>3</v>
      </c>
      <c r="F31" s="7">
        <v>3</v>
      </c>
      <c r="G31" s="7">
        <v>3</v>
      </c>
      <c r="H31" s="7">
        <v>3</v>
      </c>
      <c r="I31" s="16">
        <f>SUM(C31:H31)</f>
        <v>17</v>
      </c>
      <c r="J31" s="47">
        <f>I32*100/600</f>
        <v>3.8333333333333335</v>
      </c>
      <c r="K31" s="71">
        <f>(C31*C36+D31*D36+E31*E36+F31*F36+G31*G36+H31*H36)/(C31+D31+E31+F31+G31+H31)</f>
        <v>0</v>
      </c>
      <c r="L31" s="74" t="str">
        <f>LOOKUP(K31,{0,1},{"Dropped Out"," Promoted"})</f>
        <v>Dropped Out</v>
      </c>
      <c r="AI31" s="24">
        <v>2</v>
      </c>
      <c r="AJ31" s="25">
        <v>3</v>
      </c>
      <c r="AK31" s="25">
        <v>3</v>
      </c>
      <c r="AL31" s="25">
        <v>3</v>
      </c>
      <c r="AM31" s="25">
        <v>3</v>
      </c>
      <c r="AN31" s="26">
        <v>3</v>
      </c>
      <c r="AO31" s="44">
        <f>SUM(AI32,AJ32,AK32,,AL32,AM32,AN32)</f>
        <v>0</v>
      </c>
      <c r="AP31" s="47">
        <f>AO31*100/550</f>
        <v>0</v>
      </c>
      <c r="AQ31" s="50">
        <f>(AI31*AI36+AJ31*AJ36+AK31*AK36+AL31*AL36+AM31*AM36+AN31*AN36)/(AI31+AJ31+AK31+AL31+AM31+AN31)</f>
        <v>0</v>
      </c>
      <c r="AR31" s="53">
        <f>(C31*C36+D31*D36+E31*E36+F31*F36+H31*H36+G31*G36++AI31*AI36+AJ31*AJ36+AK31*AK36+AL31*AL36+AM31*AM36+AN31*AN36)/(C31+D31+E31+F31+H31+G31+AI31+AJ31+AK31+AL31+AM31+AN31)</f>
        <v>0</v>
      </c>
      <c r="AS31" s="41" t="str">
        <f>LOOKUP(AR31,{0,1.5},{"Dropped Out","Promoted"})</f>
        <v>Dropped Out</v>
      </c>
      <c r="AT31" s="24">
        <v>3</v>
      </c>
      <c r="AU31" s="25">
        <v>3</v>
      </c>
      <c r="AV31" s="25">
        <v>3</v>
      </c>
      <c r="AW31" s="25">
        <v>3</v>
      </c>
      <c r="AX31" s="25">
        <v>3</v>
      </c>
      <c r="AY31" s="26">
        <v>3</v>
      </c>
      <c r="AZ31" s="44">
        <f>SUM(AT32,AU32,AV32,,AW32,AX32,AY32)</f>
        <v>0</v>
      </c>
      <c r="BA31" s="47">
        <f>AZ31*100/600</f>
        <v>0</v>
      </c>
      <c r="BB31" s="50">
        <f>(AT31*AT36+AU31*AU36+AV31*AV36+AW31*AW36+AX31*AX36+AY31*AY36)/(AT31+AU31+AV31+AW31+AX31+AY31)</f>
        <v>0</v>
      </c>
      <c r="BC31" s="53">
        <f>(C31*C36+D31*D36+E31*E36+F31*F36+H31*H36+G31*G36+AI31*AI36+AJ31*AJ36+AK31*AK36+AL31*AL36+AM31*AM36+AN31*AN36+AT31*AT36+AU31*AU36+AV31*AV36+AW31*AW36+AX31*AX36+AY31*AY36)/(C31+D31+E31+F31+H31+G31+AI31+AJ31+AK31+AL31+AM31+AN31+AT31+AU31+AV31+AW31+AX31+AY31)</f>
        <v>0</v>
      </c>
      <c r="BD31" s="41" t="str">
        <f>LOOKUP(BC31,{0,1.75},{"Dropped Out","Promoted"})</f>
        <v>Dropped Out</v>
      </c>
      <c r="BE31" s="24">
        <v>3</v>
      </c>
      <c r="BF31" s="25">
        <v>3</v>
      </c>
      <c r="BG31" s="25">
        <v>3</v>
      </c>
      <c r="BH31" s="25">
        <v>3</v>
      </c>
      <c r="BI31" s="25">
        <v>3</v>
      </c>
      <c r="BJ31" s="26">
        <v>3</v>
      </c>
      <c r="BK31" s="44">
        <f>SUM(BE32,BF32,BG32,,BH32,BI32,BJ32)</f>
        <v>0</v>
      </c>
      <c r="BL31" s="47">
        <f>BK31*100/600</f>
        <v>0</v>
      </c>
      <c r="BM31" s="50">
        <f>(BE31*BE36+BF31*BF36+BG31*BG36+BH31*BH36+BI31*BI36+BJ31*BJ36)/(BE31+BF31+BG31+BH31+BI31+BJ31)</f>
        <v>0</v>
      </c>
      <c r="BN31" s="53">
        <f>(C31*C36+D31*D36+E31*E36+F31*F36+H31*H36+G31*G36+AI31*AI36+AJ31*AJ36+AK31*AK36+AL31*AL36+AM31*AM36+AN31*AN36+AT31*AT36+AU31*AU36+AV31*AV36+AW31*AW36+AX31*AX36+AY31*AY36+BE31*BE36+BF31*BF36+BG31*BG36+BH31*BH36+BI31*BI36+BJ31*BJ36)/(C31+D31+E31+F31+H31+G31+AI31+AJ31+AK31+AL31+AM31+AN31+AT31+AU31+AV31+AW31+AX31+AY31+BE31+BF31+BG31+BH31+BI31+BJ31)</f>
        <v>0</v>
      </c>
      <c r="BO31" s="41" t="str">
        <f>LOOKUP(BN31,{0,2},{"Dropped Out","Promoted"})</f>
        <v>Dropped Out</v>
      </c>
    </row>
    <row r="32" spans="1:67" ht="16.8" x14ac:dyDescent="0.3">
      <c r="A32" s="22" t="s">
        <v>30</v>
      </c>
      <c r="B32" s="18" t="s">
        <v>12</v>
      </c>
      <c r="C32" s="7">
        <v>0</v>
      </c>
      <c r="D32" s="7">
        <v>0</v>
      </c>
      <c r="E32" s="7">
        <v>0</v>
      </c>
      <c r="F32" s="7">
        <v>0</v>
      </c>
      <c r="G32" s="7">
        <v>4</v>
      </c>
      <c r="H32" s="7">
        <v>19</v>
      </c>
      <c r="I32" s="35">
        <f>SUM(C32:H32)</f>
        <v>23</v>
      </c>
      <c r="J32" s="48"/>
      <c r="K32" s="72"/>
      <c r="L32" s="75"/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45"/>
      <c r="AP32" s="48"/>
      <c r="AQ32" s="51"/>
      <c r="AR32" s="54"/>
      <c r="AS32" s="42"/>
      <c r="AT32" s="7"/>
      <c r="AU32" s="7"/>
      <c r="AV32" s="7"/>
      <c r="AW32" s="7"/>
      <c r="AX32" s="7"/>
      <c r="AY32" s="7"/>
      <c r="AZ32" s="45"/>
      <c r="BA32" s="48"/>
      <c r="BB32" s="51"/>
      <c r="BC32" s="54"/>
      <c r="BD32" s="42"/>
      <c r="BE32" s="7"/>
      <c r="BF32" s="7"/>
      <c r="BG32" s="7"/>
      <c r="BH32" s="7"/>
      <c r="BI32" s="7"/>
      <c r="BJ32" s="7"/>
      <c r="BK32" s="45"/>
      <c r="BL32" s="48"/>
      <c r="BM32" s="51"/>
      <c r="BN32" s="54"/>
      <c r="BO32" s="42"/>
    </row>
    <row r="33" spans="1:67" ht="16.8" x14ac:dyDescent="0.3">
      <c r="A33" s="22"/>
      <c r="B33" s="18"/>
      <c r="C33" s="7"/>
      <c r="D33" s="7"/>
      <c r="E33" s="7"/>
      <c r="F33" s="7"/>
      <c r="G33" s="7"/>
      <c r="H33" s="7"/>
      <c r="I33" s="13"/>
      <c r="J33" s="48"/>
      <c r="K33" s="72"/>
      <c r="L33" s="75"/>
      <c r="AI33" s="7"/>
      <c r="AJ33" s="7"/>
      <c r="AK33" s="7"/>
      <c r="AL33" s="7"/>
      <c r="AM33" s="7"/>
      <c r="AN33" s="7"/>
      <c r="AO33" s="45"/>
      <c r="AP33" s="48"/>
      <c r="AQ33" s="51"/>
      <c r="AR33" s="54"/>
      <c r="AS33" s="42"/>
      <c r="AT33" s="7"/>
      <c r="AU33" s="7"/>
      <c r="AV33" s="7"/>
      <c r="AW33" s="7"/>
      <c r="AX33" s="7"/>
      <c r="AY33" s="7"/>
      <c r="AZ33" s="45"/>
      <c r="BA33" s="48"/>
      <c r="BB33" s="51"/>
      <c r="BC33" s="54"/>
      <c r="BD33" s="42"/>
      <c r="BE33" s="7"/>
      <c r="BF33" s="7"/>
      <c r="BG33" s="7"/>
      <c r="BH33" s="7"/>
      <c r="BI33" s="7"/>
      <c r="BJ33" s="7"/>
      <c r="BK33" s="45"/>
      <c r="BL33" s="48"/>
      <c r="BM33" s="51"/>
      <c r="BN33" s="54"/>
      <c r="BO33" s="42"/>
    </row>
    <row r="34" spans="1:67" ht="16.8" x14ac:dyDescent="0.3">
      <c r="A34" s="22"/>
      <c r="B34" s="19"/>
      <c r="C34" s="7"/>
      <c r="D34" s="7"/>
      <c r="E34" s="7"/>
      <c r="F34" s="7"/>
      <c r="G34" s="7"/>
      <c r="H34" s="7"/>
      <c r="I34" s="13"/>
      <c r="J34" s="48"/>
      <c r="K34" s="72"/>
      <c r="L34" s="75"/>
      <c r="AI34" s="7"/>
      <c r="AJ34" s="7"/>
      <c r="AK34" s="7"/>
      <c r="AL34" s="7"/>
      <c r="AM34" s="7"/>
      <c r="AN34" s="7"/>
      <c r="AO34" s="45"/>
      <c r="AP34" s="48"/>
      <c r="AQ34" s="51"/>
      <c r="AR34" s="54"/>
      <c r="AS34" s="42"/>
      <c r="AT34" s="7"/>
      <c r="AU34" s="7"/>
      <c r="AV34" s="7"/>
      <c r="AW34" s="7"/>
      <c r="AX34" s="7"/>
      <c r="AY34" s="7"/>
      <c r="AZ34" s="45"/>
      <c r="BA34" s="48"/>
      <c r="BB34" s="51"/>
      <c r="BC34" s="54"/>
      <c r="BD34" s="42"/>
      <c r="BE34" s="7"/>
      <c r="BF34" s="7"/>
      <c r="BG34" s="7"/>
      <c r="BH34" s="7"/>
      <c r="BI34" s="7"/>
      <c r="BJ34" s="7"/>
      <c r="BK34" s="45"/>
      <c r="BL34" s="48"/>
      <c r="BM34" s="51"/>
      <c r="BN34" s="54"/>
      <c r="BO34" s="42"/>
    </row>
    <row r="35" spans="1:67" ht="16.8" x14ac:dyDescent="0.3">
      <c r="A35" s="22"/>
      <c r="B35" s="19" t="s">
        <v>5</v>
      </c>
      <c r="C35" s="9" t="str">
        <f>LOOKUP(C32,{0,25,30,32,33,35,37,38,40,43,45},{"F","D","C-","C","C+","B-","B","B+","A-","A","A+"})</f>
        <v>F</v>
      </c>
      <c r="D35" s="9" t="str">
        <f>LOOKUP(D32, {0,50,60,63,66,70,73,75,80,85,90}, {"F","D","C-","C","C+","B-","B","B+","A-","A","A+"})</f>
        <v>F</v>
      </c>
      <c r="E35" s="9" t="str">
        <f>LOOKUP(E32, {0,50,60,63,66,70,73,75,80,85,90}, {"F","D","C-","C","C+","B-","B","B+","A-","A","A+"})</f>
        <v>F</v>
      </c>
      <c r="F35" s="9" t="str">
        <f>LOOKUP(F32, {0,50,60,63,66,70,73,75,80,85,90}, {"F","D","C-","C","C+","B-","B","B+","A-","A","A+"})</f>
        <v>F</v>
      </c>
      <c r="G35" s="9" t="str">
        <f>LOOKUP(G32, {0,50,60,63,66,70,73,75,80,85,90}, {"F","D","C-","C","C+","B-","B","B+","A-","A","A+"})</f>
        <v>F</v>
      </c>
      <c r="H35" s="9" t="str">
        <f>LOOKUP(H32, {0,50,60,63,66,70,73,75,80,85,90}, {"F","D","C-","C","C+","B-","B","B+","A-","A","A+"})</f>
        <v>F</v>
      </c>
      <c r="I35" s="13"/>
      <c r="J35" s="48"/>
      <c r="K35" s="72"/>
      <c r="L35" s="75"/>
      <c r="AI35" s="9" t="str">
        <f>LOOKUP(AI32,{0,25,30,32,33,35,37,38,40,43,45},{"F","D","C-","C","C+","B-","B","B+","A-","A","A+"})</f>
        <v>F</v>
      </c>
      <c r="AJ35" s="9" t="str">
        <f>LOOKUP(AJ32, {0,50,60,63,66,70,73,75,80,85,90}, {"F","D","C-","C","C+","B-","B","B+","A-","A","A+"})</f>
        <v>F</v>
      </c>
      <c r="AK35" s="9" t="str">
        <f>LOOKUP(AK32, {0,50,60,63,66,70,73,75,80,85,90}, {"F","D","C-","C","C+","B-","B","B+","A-","A","A+"})</f>
        <v>F</v>
      </c>
      <c r="AL35" s="9" t="str">
        <f>LOOKUP(AL32, {0,50,60,63,66,70,73,75,80,85,90}, {"F","D","C-","C","C+","B-","B","B+","A-","A","A+"})</f>
        <v>F</v>
      </c>
      <c r="AM35" s="9" t="str">
        <f>LOOKUP(AM32, {0,50,60,63,66,70,73,75,80,85,90}, {"F","D","C-","C","C+","B-","B","B+","A-","A","A+"})</f>
        <v>F</v>
      </c>
      <c r="AN35" s="9" t="str">
        <f>LOOKUP(AN32, {0,50,60,63,66,70,73,75,80,85,90}, {"F","D","C-","C","C+","B-","B","B+","A-","A","A+"})</f>
        <v>F</v>
      </c>
      <c r="AO35" s="45"/>
      <c r="AP35" s="48"/>
      <c r="AQ35" s="51"/>
      <c r="AR35" s="54"/>
      <c r="AS35" s="42"/>
      <c r="AT35" s="9" t="str">
        <f>LOOKUP(AT32, {0,50,60,63,66,70,73,75,80,85,90}, {"F","D","C-","C","C+","B-","B","B+","A-","A","A+"})</f>
        <v>F</v>
      </c>
      <c r="AU35" s="9" t="str">
        <f>LOOKUP(AU32, {0,50,60,63,66,70,73,75,80,85,90}, {"F","D","C-","C","C+","B-","B","B+","A-","A","A+"})</f>
        <v>F</v>
      </c>
      <c r="AV35" s="9" t="str">
        <f>LOOKUP(AV32, {0,50,60,63,66,70,73,75,80,85,90}, {"F","D","C-","C","C+","B-","B","B+","A-","A","A+"})</f>
        <v>F</v>
      </c>
      <c r="AW35" s="9" t="str">
        <f>LOOKUP(AW32, {0,50,60,63,66,70,73,75,80,85,90}, {"F","D","C-","C","C+","B-","B","B+","A-","A","A+"})</f>
        <v>F</v>
      </c>
      <c r="AX35" s="9" t="str">
        <f>LOOKUP(AX32, {0,50,60,63,66,70,73,75,80,85,90}, {"F","D","C-","C","C+","B-","B","B+","A-","A","A+"})</f>
        <v>F</v>
      </c>
      <c r="AY35" s="9" t="str">
        <f>LOOKUP(AY32, {0,50,60,63,66,70,73,75,80,85,90}, {"F","D","C-","C","C+","B-","B","B+","A-","A","A+"})</f>
        <v>F</v>
      </c>
      <c r="AZ35" s="45"/>
      <c r="BA35" s="48"/>
      <c r="BB35" s="51"/>
      <c r="BC35" s="54"/>
      <c r="BD35" s="42"/>
      <c r="BE35" s="9" t="str">
        <f>LOOKUP(BE32, {0,50,60,63,66,70,73,75,80,85,90}, {"F","D","C-","C","C+","B-","B","B+","A-","A","A+"})</f>
        <v>F</v>
      </c>
      <c r="BF35" s="9" t="str">
        <f>LOOKUP(BF32, {0,50,60,63,66,70,73,75,80,85,90}, {"F","D","C-","C","C+","B-","B","B+","A-","A","A+"})</f>
        <v>F</v>
      </c>
      <c r="BG35" s="9" t="str">
        <f>LOOKUP(BG32, {0,50,60,63,66,70,73,75,80,85,90}, {"F","D","C-","C","C+","B-","B","B+","A-","A","A+"})</f>
        <v>F</v>
      </c>
      <c r="BH35" s="9" t="str">
        <f>LOOKUP(BH32, {0,50,60,63,66,70,73,75,80,85,90}, {"F","D","C-","C","C+","B-","B","B+","A-","A","A+"})</f>
        <v>F</v>
      </c>
      <c r="BI35" s="9" t="str">
        <f>LOOKUP(BI32, {0,50,60,63,66,70,73,75,80,85,90}, {"F","D","C-","C","C+","B-","B","B+","A-","A","A+"})</f>
        <v>F</v>
      </c>
      <c r="BJ35" s="9" t="str">
        <f>LOOKUP(BJ32, {0,50,60,63,66,70,73,75,80,85,90}, {"F","D","C-","C","C+","B-","B","B+","A-","A","A+"})</f>
        <v>F</v>
      </c>
      <c r="BK35" s="45"/>
      <c r="BL35" s="48"/>
      <c r="BM35" s="51"/>
      <c r="BN35" s="54"/>
      <c r="BO35" s="42"/>
    </row>
    <row r="36" spans="1:67" ht="17.399999999999999" thickBot="1" x14ac:dyDescent="0.35">
      <c r="A36" s="23"/>
      <c r="B36" s="20" t="s">
        <v>6</v>
      </c>
      <c r="C36" s="36" t="str">
        <f>LOOKUP(C32, {0,25,26,27,28,29,30,31,32,33,34,35,36,37,38,39,40,41,42,43,44,45,50}, {"0","1","1.2","1.4","1.6","1.8","2.00","2.20","2.40","2.60","2.80","3.00","3.20","3.40","3.60","3.80","4.00","4.00","4.00","4.00","4.00","4.00","4.00"})</f>
        <v>0</v>
      </c>
      <c r="D36" s="12" t="str">
        <f>LOOKUP(D32,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36" s="12" t="str">
        <f>LOOKUP(E32,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36" s="12" t="str">
        <f>LOOKUP(F32,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36" s="12" t="str">
        <f>LOOKUP(G32,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36" s="12" t="str">
        <f>LOOKUP(H32,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I36" s="14"/>
      <c r="J36" s="49"/>
      <c r="K36" s="73"/>
      <c r="L36" s="76"/>
      <c r="AI36" s="36" t="str">
        <f>LOOKUP(AI32, {0,25,26,27,28,29,30,31,32,33,34,35,36,37,38,39,40,41,42,43,44,45,50}, {"0","1","1.2","1.4","1.6","1.8","2.00","2.20","2.40","2.60","2.80","3.00","3.20","3.40","3.60","3.80","4.00","4.00","4.00","4.00","4.00","4.00","4.00"})</f>
        <v>0</v>
      </c>
      <c r="AJ36" s="12" t="str">
        <f>LOOKUP(AJ32,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36" s="12" t="str">
        <f>LOOKUP(AK32,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36" s="12" t="str">
        <f>LOOKUP(AL32,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36" s="12" t="str">
        <f>LOOKUP(AM32,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36" s="12" t="str">
        <f>LOOKUP(AN32,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O36" s="46"/>
      <c r="AP36" s="49"/>
      <c r="AQ36" s="52"/>
      <c r="AR36" s="55"/>
      <c r="AS36" s="43"/>
      <c r="AT36" s="12" t="str">
        <f>LOOKUP(AT32,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36" s="12" t="str">
        <f>LOOKUP(AU32,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36" s="12" t="str">
        <f>LOOKUP(AV32,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36" s="12" t="str">
        <f>LOOKUP(AW32,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36" s="12" t="str">
        <f>LOOKUP(AX32,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36" s="12" t="str">
        <f>LOOKUP(AY32,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36" s="46"/>
      <c r="BA36" s="49"/>
      <c r="BB36" s="52"/>
      <c r="BC36" s="55"/>
      <c r="BD36" s="43"/>
      <c r="BE36" s="12" t="str">
        <f>LOOKUP(BE32,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36" s="12" t="str">
        <f>LOOKUP(BF32,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36" s="12" t="str">
        <f>LOOKUP(BG32,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36" s="12" t="str">
        <f>LOOKUP(BH32,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36" s="12" t="str">
        <f>LOOKUP(BI32,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36" s="12" t="str">
        <f>LOOKUP(BJ32,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36" s="46"/>
      <c r="BL36" s="49"/>
      <c r="BM36" s="52"/>
      <c r="BN36" s="55"/>
      <c r="BO36" s="43"/>
    </row>
    <row r="37" spans="1:67" ht="16.8" x14ac:dyDescent="0.3">
      <c r="A37" s="21">
        <v>6</v>
      </c>
      <c r="B37" s="17" t="s">
        <v>11</v>
      </c>
      <c r="C37" s="24">
        <v>2</v>
      </c>
      <c r="D37" s="7">
        <v>3</v>
      </c>
      <c r="E37" s="7">
        <v>3</v>
      </c>
      <c r="F37" s="7">
        <v>3</v>
      </c>
      <c r="G37" s="7">
        <v>3</v>
      </c>
      <c r="H37" s="7">
        <v>3</v>
      </c>
      <c r="I37" s="16">
        <f>SUM(C37:H37)</f>
        <v>17</v>
      </c>
      <c r="J37" s="47">
        <f>I38*100/600</f>
        <v>57.833333333333336</v>
      </c>
      <c r="K37" s="71">
        <f>(C37*C42+D37*D42+E37*E42+F37*F42+G37*G42+H37*H42)/(C37+D37+E37+F37+G37+H37)</f>
        <v>2.2999999999999998</v>
      </c>
      <c r="L37" s="74" t="str">
        <f>LOOKUP(K37,{0,1},{"Dropped Out"," Promoted"})</f>
        <v xml:space="preserve"> Promoted</v>
      </c>
      <c r="AI37" s="24">
        <v>2</v>
      </c>
      <c r="AJ37" s="25">
        <v>3</v>
      </c>
      <c r="AK37" s="25">
        <v>3</v>
      </c>
      <c r="AL37" s="25">
        <v>3</v>
      </c>
      <c r="AM37" s="25">
        <v>3</v>
      </c>
      <c r="AN37" s="26">
        <v>3</v>
      </c>
      <c r="AO37" s="44">
        <f>SUM(AI38,AJ38,AK38,,AL38,AM38,AN38)</f>
        <v>460</v>
      </c>
      <c r="AP37" s="47">
        <f>AO37*100/550</f>
        <v>83.63636363636364</v>
      </c>
      <c r="AQ37" s="50">
        <f>(AI37*AI42+AJ37*AJ42+AK37*AK42+AL37*AL42+AM37*AM42+AN37*AN42)/(AI37+AJ37+AK37+AL37+AM37+AN37)</f>
        <v>3.8941176470588239</v>
      </c>
      <c r="AR37" s="53">
        <f>(C37*C42+D37*D42+E37*E42+F37*F42+H37*H42+G37*G42++AI37*AI42+AJ37*AJ42+AK37*AK42+AL37*AL42+AM37*AM42+AN37*AN42)/(C37+D37+E37+F37+H37+G37+AI37+AJ37+AK37+AL37+AM37+AN37)</f>
        <v>3.0970588235294119</v>
      </c>
      <c r="AS37" s="41" t="str">
        <f>LOOKUP(AR37,{0,1.5},{"Dropped Out","Promoted"})</f>
        <v>Promoted</v>
      </c>
      <c r="AT37" s="24">
        <v>3</v>
      </c>
      <c r="AU37" s="25">
        <v>3</v>
      </c>
      <c r="AV37" s="25">
        <v>3</v>
      </c>
      <c r="AW37" s="25">
        <v>3</v>
      </c>
      <c r="AX37" s="25">
        <v>3</v>
      </c>
      <c r="AY37" s="26">
        <v>3</v>
      </c>
      <c r="AZ37" s="44">
        <f>SUM(AT38,AU38,AV38,,AW38,AX38,AY38)</f>
        <v>479</v>
      </c>
      <c r="BA37" s="47">
        <f>AZ37*100/600</f>
        <v>79.833333333333329</v>
      </c>
      <c r="BB37" s="50">
        <f>(AT37*AT42+AU37*AU42+AV37*AV42+AW37*AW42+AX37*AX42+AY37*AY42)/(AT37+AU37+AV37+AW37+AX37+AY37)</f>
        <v>3.6999999999999997</v>
      </c>
      <c r="BC37" s="53">
        <f>(C37*C42+D37*D42+E37*E42+F37*F42+H37*H42+G37*G42+AI37*AI42+AJ37*AJ42+AK37*AK42+AL37*AL42+AM37*AM42+AN37*AN42+AT37*AT42+AU37*AU42+AV37*AV42+AW37*AW42+AX37*AX42+AY37*AY42)/(C37+D37+E37+F37+H37+G37+AI37+AJ37+AK37+AL37+AM37+AN37+AT37+AU37+AV37+AW37+AX37+AY37)</f>
        <v>3.3057692307692301</v>
      </c>
      <c r="BD37" s="41" t="str">
        <f>LOOKUP(BC37,{0,1.75},{"Dropped Out","Promoted"})</f>
        <v>Promoted</v>
      </c>
      <c r="BE37" s="24">
        <v>3</v>
      </c>
      <c r="BF37" s="25">
        <v>3</v>
      </c>
      <c r="BG37" s="25">
        <v>3</v>
      </c>
      <c r="BH37" s="25">
        <v>3</v>
      </c>
      <c r="BI37" s="25">
        <v>3</v>
      </c>
      <c r="BJ37" s="26">
        <v>3</v>
      </c>
      <c r="BK37" s="44">
        <f>SUM(BE38,BF38,BG38,,BH38,BI38,BJ38)</f>
        <v>467</v>
      </c>
      <c r="BL37" s="47">
        <f>BK37*100/600</f>
        <v>77.833333333333329</v>
      </c>
      <c r="BM37" s="50">
        <f>(BE37*BE42+BF37*BF42+BG37*BG42+BH37*BH42+BI37*BI42+BJ37*BJ42)/(BE37+BF37+BG37+BH37+BI37+BJ37)</f>
        <v>3.4666666666666668</v>
      </c>
      <c r="BN37" s="53">
        <f>(C37*C42+D37*D42+E37*E42+F37*F42+H37*H42+G37*G42+AI37*AI42+AJ37*AJ42+AK37*AK42+AL37*AL42+AM37*AM42+AN37*AN42+AT37*AT42+AU37*AU42+AV37*AV42+AW37*AW42+AX37*AX42+AY37*AY42+BE37*BE42+BF37*BF42+BG37*BG42+BH37*BH42+BI37*BI42+BJ37*BJ42)/(C37+D37+E37+F37+H37+G37+AI37+AJ37+AK37+AL37+AM37+AN37+AT37+AU37+AV37+AW37+AX37+AY37+BE37+BF37+BG37+BH37+BI37+BJ37)</f>
        <v>3.347142857142857</v>
      </c>
      <c r="BO37" s="41" t="str">
        <f>LOOKUP(BN37,{0,2},{"Dropped Out","Promoted"})</f>
        <v>Promoted</v>
      </c>
    </row>
    <row r="38" spans="1:67" ht="16.8" x14ac:dyDescent="0.3">
      <c r="A38" s="22" t="s">
        <v>31</v>
      </c>
      <c r="B38" s="18" t="s">
        <v>12</v>
      </c>
      <c r="C38" s="7">
        <v>30</v>
      </c>
      <c r="D38" s="7">
        <v>57</v>
      </c>
      <c r="E38" s="7">
        <v>63</v>
      </c>
      <c r="F38" s="7">
        <v>74</v>
      </c>
      <c r="G38" s="7">
        <v>52</v>
      </c>
      <c r="H38" s="7">
        <v>71</v>
      </c>
      <c r="I38" s="35">
        <f>SUM(C38:H38)</f>
        <v>347</v>
      </c>
      <c r="J38" s="48"/>
      <c r="K38" s="72"/>
      <c r="L38" s="75"/>
      <c r="AI38" s="7">
        <v>41</v>
      </c>
      <c r="AJ38" s="7">
        <v>79</v>
      </c>
      <c r="AK38" s="7">
        <v>75</v>
      </c>
      <c r="AL38" s="7">
        <v>90</v>
      </c>
      <c r="AM38" s="7">
        <v>83</v>
      </c>
      <c r="AN38" s="7">
        <v>92</v>
      </c>
      <c r="AO38" s="45"/>
      <c r="AP38" s="48"/>
      <c r="AQ38" s="51"/>
      <c r="AR38" s="54"/>
      <c r="AS38" s="42"/>
      <c r="AT38" s="7">
        <v>89</v>
      </c>
      <c r="AU38" s="7">
        <v>70</v>
      </c>
      <c r="AV38" s="7">
        <v>78</v>
      </c>
      <c r="AW38" s="7">
        <v>82</v>
      </c>
      <c r="AX38" s="7">
        <v>86</v>
      </c>
      <c r="AY38" s="7">
        <v>74</v>
      </c>
      <c r="AZ38" s="45"/>
      <c r="BA38" s="48"/>
      <c r="BB38" s="51"/>
      <c r="BC38" s="54"/>
      <c r="BD38" s="42"/>
      <c r="BE38" s="7">
        <v>82</v>
      </c>
      <c r="BF38" s="7">
        <v>62</v>
      </c>
      <c r="BG38" s="7">
        <v>66</v>
      </c>
      <c r="BH38" s="7">
        <v>83</v>
      </c>
      <c r="BI38" s="7">
        <v>89</v>
      </c>
      <c r="BJ38" s="7">
        <v>85</v>
      </c>
      <c r="BK38" s="45"/>
      <c r="BL38" s="48"/>
      <c r="BM38" s="51"/>
      <c r="BN38" s="54"/>
      <c r="BO38" s="42"/>
    </row>
    <row r="39" spans="1:67" ht="16.8" x14ac:dyDescent="0.3">
      <c r="A39" s="22" t="s">
        <v>125</v>
      </c>
      <c r="B39" s="18"/>
      <c r="C39" s="7"/>
      <c r="D39" s="7"/>
      <c r="E39" s="7"/>
      <c r="F39" s="7"/>
      <c r="G39" s="7"/>
      <c r="H39" s="7"/>
      <c r="I39" s="13"/>
      <c r="J39" s="48"/>
      <c r="K39" s="72"/>
      <c r="L39" s="75"/>
      <c r="AI39" s="7"/>
      <c r="AJ39" s="7"/>
      <c r="AK39" s="7"/>
      <c r="AL39" s="7"/>
      <c r="AM39" s="7"/>
      <c r="AN39" s="7"/>
      <c r="AO39" s="45"/>
      <c r="AP39" s="48"/>
      <c r="AQ39" s="51"/>
      <c r="AR39" s="54"/>
      <c r="AS39" s="42"/>
      <c r="AT39" s="7"/>
      <c r="AU39" s="7"/>
      <c r="AV39" s="7"/>
      <c r="AW39" s="7"/>
      <c r="AX39" s="7"/>
      <c r="AY39" s="7"/>
      <c r="AZ39" s="45"/>
      <c r="BA39" s="48"/>
      <c r="BB39" s="51"/>
      <c r="BC39" s="54"/>
      <c r="BD39" s="42"/>
      <c r="BE39" s="7"/>
      <c r="BF39" s="7"/>
      <c r="BG39" s="7"/>
      <c r="BH39" s="7"/>
      <c r="BI39" s="7"/>
      <c r="BJ39" s="7"/>
      <c r="BK39" s="45"/>
      <c r="BL39" s="48"/>
      <c r="BM39" s="51"/>
      <c r="BN39" s="54"/>
      <c r="BO39" s="42"/>
    </row>
    <row r="40" spans="1:67" ht="16.8" x14ac:dyDescent="0.3">
      <c r="A40" s="22" t="s">
        <v>126</v>
      </c>
      <c r="B40" s="19"/>
      <c r="C40" s="7"/>
      <c r="D40" s="7"/>
      <c r="E40" s="7"/>
      <c r="F40" s="7"/>
      <c r="G40" s="7"/>
      <c r="H40" s="7"/>
      <c r="I40" s="13"/>
      <c r="J40" s="48"/>
      <c r="K40" s="72"/>
      <c r="L40" s="75"/>
      <c r="AI40" s="7"/>
      <c r="AJ40" s="7"/>
      <c r="AK40" s="7"/>
      <c r="AL40" s="7"/>
      <c r="AM40" s="7"/>
      <c r="AN40" s="7"/>
      <c r="AO40" s="45"/>
      <c r="AP40" s="48"/>
      <c r="AQ40" s="51"/>
      <c r="AR40" s="54"/>
      <c r="AS40" s="42"/>
      <c r="AT40" s="7"/>
      <c r="AU40" s="7"/>
      <c r="AV40" s="7"/>
      <c r="AW40" s="7"/>
      <c r="AX40" s="7"/>
      <c r="AY40" s="7"/>
      <c r="AZ40" s="45"/>
      <c r="BA40" s="48"/>
      <c r="BB40" s="51"/>
      <c r="BC40" s="54"/>
      <c r="BD40" s="42"/>
      <c r="BE40" s="7"/>
      <c r="BF40" s="7"/>
      <c r="BG40" s="7"/>
      <c r="BH40" s="7"/>
      <c r="BI40" s="7"/>
      <c r="BJ40" s="7"/>
      <c r="BK40" s="45"/>
      <c r="BL40" s="48"/>
      <c r="BM40" s="51"/>
      <c r="BN40" s="54"/>
      <c r="BO40" s="42"/>
    </row>
    <row r="41" spans="1:67" ht="16.8" x14ac:dyDescent="0.3">
      <c r="A41" s="22"/>
      <c r="B41" s="19" t="s">
        <v>5</v>
      </c>
      <c r="C41" s="9" t="str">
        <f>LOOKUP(C38,{0,25,30,32,33,35,37,38,40,43,45},{"F","D","C-","C","C+","B-","B","B+","A-","A","A+"})</f>
        <v>C-</v>
      </c>
      <c r="D41" s="9" t="str">
        <f>LOOKUP(D38, {0,50,60,63,66,70,73,75,80,85,90}, {"F","D","C-","C","C+","B-","B","B+","A-","A","A+"})</f>
        <v>D</v>
      </c>
      <c r="E41" s="9" t="str">
        <f>LOOKUP(E38, {0,50,60,63,66,70,73,75,80,85,90}, {"F","D","C-","C","C+","B-","B","B+","A-","A","A+"})</f>
        <v>C</v>
      </c>
      <c r="F41" s="9" t="str">
        <f>LOOKUP(F38, {0,50,60,63,66,70,73,75,80,85,90}, {"F","D","C-","C","C+","B-","B","B+","A-","A","A+"})</f>
        <v>B</v>
      </c>
      <c r="G41" s="9" t="str">
        <f>LOOKUP(G38, {0,50,60,63,66,70,73,75,80,85,90}, {"F","D","C-","C","C+","B-","B","B+","A-","A","A+"})</f>
        <v>D</v>
      </c>
      <c r="H41" s="9" t="str">
        <f>LOOKUP(H38, {0,50,60,63,66,70,73,75,80,85,90}, {"F","D","C-","C","C+","B-","B","B+","A-","A","A+"})</f>
        <v>B-</v>
      </c>
      <c r="I41" s="13"/>
      <c r="J41" s="48"/>
      <c r="K41" s="72"/>
      <c r="L41" s="75"/>
      <c r="AI41" s="9" t="str">
        <f>LOOKUP(AI38,{0,25,30,32,33,35,37,38,40,43,45},{"F","D","C-","C","C+","B-","B","B+","A-","A","A+"})</f>
        <v>A-</v>
      </c>
      <c r="AJ41" s="9" t="str">
        <f>LOOKUP(AJ38, {0,50,60,63,66,70,73,75,80,85,90}, {"F","D","C-","C","C+","B-","B","B+","A-","A","A+"})</f>
        <v>B+</v>
      </c>
      <c r="AK41" s="9" t="str">
        <f>LOOKUP(AK38, {0,50,60,63,66,70,73,75,80,85,90}, {"F","D","C-","C","C+","B-","B","B+","A-","A","A+"})</f>
        <v>B+</v>
      </c>
      <c r="AL41" s="9" t="str">
        <f>LOOKUP(AL38, {0,50,60,63,66,70,73,75,80,85,90}, {"F","D","C-","C","C+","B-","B","B+","A-","A","A+"})</f>
        <v>A+</v>
      </c>
      <c r="AM41" s="9" t="str">
        <f>LOOKUP(AM38, {0,50,60,63,66,70,73,75,80,85,90}, {"F","D","C-","C","C+","B-","B","B+","A-","A","A+"})</f>
        <v>A-</v>
      </c>
      <c r="AN41" s="9" t="str">
        <f>LOOKUP(AN38, {0,50,60,63,66,70,73,75,80,85,90}, {"F","D","C-","C","C+","B-","B","B+","A-","A","A+"})</f>
        <v>A+</v>
      </c>
      <c r="AO41" s="45"/>
      <c r="AP41" s="48"/>
      <c r="AQ41" s="51"/>
      <c r="AR41" s="54"/>
      <c r="AS41" s="42"/>
      <c r="AT41" s="9" t="str">
        <f>LOOKUP(AT38, {0,50,60,63,66,70,73,75,80,85,90}, {"F","D","C-","C","C+","B-","B","B+","A-","A","A+"})</f>
        <v>A</v>
      </c>
      <c r="AU41" s="9" t="str">
        <f>LOOKUP(AU38, {0,50,60,63,66,70,73,75,80,85,90}, {"F","D","C-","C","C+","B-","B","B+","A-","A","A+"})</f>
        <v>B-</v>
      </c>
      <c r="AV41" s="9" t="str">
        <f>LOOKUP(AV38, {0,50,60,63,66,70,73,75,80,85,90}, {"F","D","C-","C","C+","B-","B","B+","A-","A","A+"})</f>
        <v>B+</v>
      </c>
      <c r="AW41" s="9" t="str">
        <f>LOOKUP(AW38, {0,50,60,63,66,70,73,75,80,85,90}, {"F","D","C-","C","C+","B-","B","B+","A-","A","A+"})</f>
        <v>A-</v>
      </c>
      <c r="AX41" s="9" t="str">
        <f>LOOKUP(AX38, {0,50,60,63,66,70,73,75,80,85,90}, {"F","D","C-","C","C+","B-","B","B+","A-","A","A+"})</f>
        <v>A</v>
      </c>
      <c r="AY41" s="9" t="str">
        <f>LOOKUP(AY38, {0,50,60,63,66,70,73,75,80,85,90}, {"F","D","C-","C","C+","B-","B","B+","A-","A","A+"})</f>
        <v>B</v>
      </c>
      <c r="AZ41" s="45"/>
      <c r="BA41" s="48"/>
      <c r="BB41" s="51"/>
      <c r="BC41" s="54"/>
      <c r="BD41" s="42"/>
      <c r="BE41" s="9" t="str">
        <f>LOOKUP(BE38, {0,50,60,63,66,70,73,75,80,85,90}, {"F","D","C-","C","C+","B-","B","B+","A-","A","A+"})</f>
        <v>A-</v>
      </c>
      <c r="BF41" s="9" t="str">
        <f>LOOKUP(BF38, {0,50,60,63,66,70,73,75,80,85,90}, {"F","D","C-","C","C+","B-","B","B+","A-","A","A+"})</f>
        <v>C-</v>
      </c>
      <c r="BG41" s="9" t="str">
        <f>LOOKUP(BG38, {0,50,60,63,66,70,73,75,80,85,90}, {"F","D","C-","C","C+","B-","B","B+","A-","A","A+"})</f>
        <v>C+</v>
      </c>
      <c r="BH41" s="9" t="str">
        <f>LOOKUP(BH38, {0,50,60,63,66,70,73,75,80,85,90}, {"F","D","C-","C","C+","B-","B","B+","A-","A","A+"})</f>
        <v>A-</v>
      </c>
      <c r="BI41" s="9" t="str">
        <f>LOOKUP(BI38, {0,50,60,63,66,70,73,75,80,85,90}, {"F","D","C-","C","C+","B-","B","B+","A-","A","A+"})</f>
        <v>A</v>
      </c>
      <c r="BJ41" s="9" t="str">
        <f>LOOKUP(BJ38, {0,50,60,63,66,70,73,75,80,85,90}, {"F","D","C-","C","C+","B-","B","B+","A-","A","A+"})</f>
        <v>A</v>
      </c>
      <c r="BK41" s="45"/>
      <c r="BL41" s="48"/>
      <c r="BM41" s="51"/>
      <c r="BN41" s="54"/>
      <c r="BO41" s="42"/>
    </row>
    <row r="42" spans="1:67" ht="17.399999999999999" thickBot="1" x14ac:dyDescent="0.35">
      <c r="A42" s="23"/>
      <c r="B42" s="20" t="s">
        <v>6</v>
      </c>
      <c r="C42" s="36" t="str">
        <f>LOOKUP(C38, {0,25,26,27,28,29,30,31,32,33,34,35,36,37,38,39,40,41,42,43,44,45,50}, {"0","1","1.2","1.4","1.6","1.8","2.00","2.20","2.40","2.60","2.80","3.00","3.20","3.40","3.60","3.80","4.00","4.00","4.00","4.00","4.00","4.00","4.00"})</f>
        <v>2.00</v>
      </c>
      <c r="D42" s="12" t="str">
        <f>LOOKUP(D38,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1.7</v>
      </c>
      <c r="E42" s="12" t="str">
        <f>LOOKUP(E38,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2.30</v>
      </c>
      <c r="F42" s="12" t="str">
        <f>LOOKUP(F38,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G42" s="12" t="str">
        <f>LOOKUP(G38,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1.2</v>
      </c>
      <c r="H42" s="12" t="str">
        <f>LOOKUP(H38,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I42" s="14"/>
      <c r="J42" s="49"/>
      <c r="K42" s="73"/>
      <c r="L42" s="76"/>
      <c r="AI42" s="36" t="str">
        <f>LOOKUP(AI38, {0,25,26,27,28,29,30,31,32,33,34,35,36,37,38,39,40,41,42,43,44,45,50}, {"0","1","1.2","1.4","1.6","1.8","2.00","2.20","2.40","2.60","2.80","3.00","3.20","3.40","3.60","3.80","4.00","4.00","4.00","4.00","4.00","4.00","4.00"})</f>
        <v>4.00</v>
      </c>
      <c r="AJ42" s="12" t="str">
        <f>LOOKUP(AJ38,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3.90</v>
      </c>
      <c r="AK42" s="12" t="str">
        <f>LOOKUP(AK38,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L42" s="12" t="str">
        <f>LOOKUP(AL38,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42" s="12" t="str">
        <f>LOOKUP(AM38,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42" s="12" t="str">
        <f>LOOKUP(AN38,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42" s="46"/>
      <c r="AP42" s="49"/>
      <c r="AQ42" s="52"/>
      <c r="AR42" s="55"/>
      <c r="AS42" s="43"/>
      <c r="AT42" s="12" t="str">
        <f>LOOKUP(AT38,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42" s="12" t="str">
        <f>LOOKUP(AU38,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V42" s="12" t="str">
        <f>LOOKUP(AV38,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AW42" s="12" t="str">
        <f>LOOKUP(AW38,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X42" s="12" t="str">
        <f>LOOKUP(AX38,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Y42" s="12" t="str">
        <f>LOOKUP(AY38,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AZ42" s="46"/>
      <c r="BA42" s="49"/>
      <c r="BB42" s="52"/>
      <c r="BC42" s="55"/>
      <c r="BD42" s="43"/>
      <c r="BE42" s="12" t="str">
        <f>LOOKUP(BE38,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F42" s="12" t="str">
        <f>LOOKUP(BF38,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BG42" s="12" t="str">
        <f>LOOKUP(BG38,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BH42" s="12" t="str">
        <f>LOOKUP(BH38,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I42" s="12" t="str">
        <f>LOOKUP(BI38,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J42" s="12" t="str">
        <f>LOOKUP(BJ38,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K42" s="46"/>
      <c r="BL42" s="49"/>
      <c r="BM42" s="52"/>
      <c r="BN42" s="55"/>
      <c r="BO42" s="43"/>
    </row>
    <row r="43" spans="1:67" ht="16.8" x14ac:dyDescent="0.3">
      <c r="A43" s="21">
        <v>7</v>
      </c>
      <c r="B43" s="17" t="s">
        <v>11</v>
      </c>
      <c r="C43" s="24">
        <v>2</v>
      </c>
      <c r="D43" s="7">
        <v>3</v>
      </c>
      <c r="E43" s="7">
        <v>3</v>
      </c>
      <c r="F43" s="7">
        <v>3</v>
      </c>
      <c r="G43" s="7">
        <v>3</v>
      </c>
      <c r="H43" s="7">
        <v>3</v>
      </c>
      <c r="I43" s="16">
        <f>SUM(C43:H43)</f>
        <v>17</v>
      </c>
      <c r="J43" s="47">
        <f>I44*100/600</f>
        <v>75</v>
      </c>
      <c r="K43" s="71">
        <f>(C43*C48+D43*D48+E43*E48+F43*F48+G43*G48+H43*H48)/(C43+D43+E43+F43+G43+H43)</f>
        <v>3.7882352941176474</v>
      </c>
      <c r="L43" s="74" t="str">
        <f>LOOKUP(K43,{0,1},{"Dropped Out"," Promoted"})</f>
        <v xml:space="preserve"> Promoted</v>
      </c>
      <c r="AI43" s="24">
        <v>2</v>
      </c>
      <c r="AJ43" s="25">
        <v>3</v>
      </c>
      <c r="AK43" s="25">
        <v>3</v>
      </c>
      <c r="AL43" s="25">
        <v>3</v>
      </c>
      <c r="AM43" s="25">
        <v>3</v>
      </c>
      <c r="AN43" s="26">
        <v>3</v>
      </c>
      <c r="AO43" s="44">
        <f>SUM(AI44,AJ44,AK44,,AL44,AM44,AN44)</f>
        <v>495</v>
      </c>
      <c r="AP43" s="47">
        <f>AO43*100/550</f>
        <v>90</v>
      </c>
      <c r="AQ43" s="50">
        <f>(AI43*AI48+AJ43*AJ48+AK43*AK48+AL43*AL48+AM43*AM48+AN43*AN48)/(AI43+AJ43+AK43+AL43+AM43+AN43)</f>
        <v>4</v>
      </c>
      <c r="AR43" s="53">
        <f>(C43*C48+D43*D48+E43*E48+F43*F48+H43*H48+G43*G48++AI43*AI48+AJ43*AJ48+AK43*AK48+AL43*AL48+AM43*AM48+AN43*AN48)/(C43+D43+E43+F43+H43+G43+AI43+AJ43+AK43+AL43+AM43+AN43)</f>
        <v>3.8941176470588239</v>
      </c>
      <c r="AS43" s="41" t="str">
        <f>LOOKUP(AR43,{0,1.5},{"Dropped Out","Promoted"})</f>
        <v>Promoted</v>
      </c>
      <c r="AT43" s="24">
        <v>3</v>
      </c>
      <c r="AU43" s="25">
        <v>3</v>
      </c>
      <c r="AV43" s="25">
        <v>3</v>
      </c>
      <c r="AW43" s="25">
        <v>3</v>
      </c>
      <c r="AX43" s="25">
        <v>3</v>
      </c>
      <c r="AY43" s="26">
        <v>3</v>
      </c>
      <c r="AZ43" s="44">
        <f>SUM(AT44,AU44,AV44,,AW44,AX44,AY44)</f>
        <v>530</v>
      </c>
      <c r="BA43" s="47">
        <f>AZ43*100/600</f>
        <v>88.333333333333329</v>
      </c>
      <c r="BB43" s="50">
        <f>(AT43*AT48+AU43*AU48+AV43*AV48+AW43*AW48+AX43*AX48+AY43*AY48)/(AT43+AU43+AV43+AW43+AX43+AY43)</f>
        <v>4</v>
      </c>
      <c r="BC43" s="53">
        <f>(C43*C48+D43*D48+E43*E48+F43*F48+H43*H48+G43*G48+AI43*AI48+AJ43*AJ48+AK43*AK48+AL43*AL48+AM43*AM48+AN43*AN48+AT43*AT48+AU43*AU48+AV43*AV48+AW43*AW48+AX43*AX48+AY43*AY48)/(C43+D43+E43+F43+H43+G43+AI43+AJ43+AK43+AL43+AM43+AN43+AT43+AU43+AV43+AW43+AX43+AY43)</f>
        <v>3.930769230769231</v>
      </c>
      <c r="BD43" s="41" t="str">
        <f>LOOKUP(BC43,{0,1.75},{"Dropped Out","Promoted"})</f>
        <v>Promoted</v>
      </c>
      <c r="BE43" s="24">
        <v>3</v>
      </c>
      <c r="BF43" s="25">
        <v>3</v>
      </c>
      <c r="BG43" s="25">
        <v>3</v>
      </c>
      <c r="BH43" s="25">
        <v>3</v>
      </c>
      <c r="BI43" s="25">
        <v>3</v>
      </c>
      <c r="BJ43" s="26">
        <v>3</v>
      </c>
      <c r="BK43" s="44">
        <f>SUM(BE44,BF44,BG44,,BH44,BI44,BJ44)</f>
        <v>533</v>
      </c>
      <c r="BL43" s="47">
        <f>BK43*100/600</f>
        <v>88.833333333333329</v>
      </c>
      <c r="BM43" s="50">
        <f>(BE43*BE48+BF43*BF48+BG43*BG48+BH43*BH48+BI43*BI48+BJ43*BJ48)/(BE43+BF43+BG43+BH43+BI43+BJ43)</f>
        <v>4</v>
      </c>
      <c r="BN43" s="53">
        <f>(C43*C48+D43*D48+E43*E48+F43*F48+H43*H48+G43*G48+AI43*AI48+AJ43*AJ48+AK43*AK48+AL43*AL48+AM43*AM48+AN43*AN48+AT43*AT48+AU43*AU48+AV43*AV48+AW43*AW48+AX43*AX48+AY43*AY48+BE43*BE48+BF43*BF48+BG43*BG48+BH43*BH48+BI43*BI48+BJ43*BJ48)/(C43+D43+E43+F43+H43+G43+AI43+AJ43+AK43+AL43+AM43+AN43+AT43+AU43+AV43+AW43+AX43+AY43+BE43+BF43+BG43+BH43+BI43+BJ43)</f>
        <v>3.9485714285714284</v>
      </c>
      <c r="BO43" s="41" t="str">
        <f>LOOKUP(BN43,{0,2},{"Dropped Out","Promoted"})</f>
        <v>Promoted</v>
      </c>
    </row>
    <row r="44" spans="1:67" ht="16.8" x14ac:dyDescent="0.3">
      <c r="A44" s="22" t="s">
        <v>32</v>
      </c>
      <c r="B44" s="18" t="s">
        <v>12</v>
      </c>
      <c r="C44" s="7">
        <v>47</v>
      </c>
      <c r="D44" s="7">
        <v>70</v>
      </c>
      <c r="E44" s="7">
        <v>83</v>
      </c>
      <c r="F44" s="7">
        <v>82</v>
      </c>
      <c r="G44" s="7">
        <v>78</v>
      </c>
      <c r="H44" s="7">
        <v>90</v>
      </c>
      <c r="I44" s="35">
        <f>SUM(C44:H44)</f>
        <v>450</v>
      </c>
      <c r="J44" s="48"/>
      <c r="K44" s="72"/>
      <c r="L44" s="75"/>
      <c r="AI44" s="7">
        <v>42</v>
      </c>
      <c r="AJ44" s="7">
        <v>86</v>
      </c>
      <c r="AK44" s="7">
        <v>83</v>
      </c>
      <c r="AL44" s="7">
        <v>94</v>
      </c>
      <c r="AM44" s="7">
        <v>92</v>
      </c>
      <c r="AN44" s="7">
        <v>98</v>
      </c>
      <c r="AO44" s="45"/>
      <c r="AP44" s="48"/>
      <c r="AQ44" s="51"/>
      <c r="AR44" s="54"/>
      <c r="AS44" s="42"/>
      <c r="AT44" s="7">
        <v>91</v>
      </c>
      <c r="AU44" s="7">
        <v>82</v>
      </c>
      <c r="AV44" s="7">
        <v>89</v>
      </c>
      <c r="AW44" s="7">
        <v>92</v>
      </c>
      <c r="AX44" s="7">
        <v>93</v>
      </c>
      <c r="AY44" s="7">
        <v>83</v>
      </c>
      <c r="AZ44" s="45"/>
      <c r="BA44" s="48"/>
      <c r="BB44" s="51"/>
      <c r="BC44" s="54"/>
      <c r="BD44" s="42"/>
      <c r="BE44" s="7">
        <v>88</v>
      </c>
      <c r="BF44" s="7">
        <v>86</v>
      </c>
      <c r="BG44" s="7">
        <v>84</v>
      </c>
      <c r="BH44" s="7">
        <v>89</v>
      </c>
      <c r="BI44" s="7">
        <v>93</v>
      </c>
      <c r="BJ44" s="7">
        <v>93</v>
      </c>
      <c r="BK44" s="45"/>
      <c r="BL44" s="48"/>
      <c r="BM44" s="51"/>
      <c r="BN44" s="54"/>
      <c r="BO44" s="42"/>
    </row>
    <row r="45" spans="1:67" ht="16.8" x14ac:dyDescent="0.3">
      <c r="A45" s="22" t="s">
        <v>127</v>
      </c>
      <c r="B45" s="18"/>
      <c r="C45" s="7"/>
      <c r="D45" s="7"/>
      <c r="E45" s="7"/>
      <c r="F45" s="7"/>
      <c r="G45" s="7"/>
      <c r="H45" s="7"/>
      <c r="I45" s="13"/>
      <c r="J45" s="48"/>
      <c r="K45" s="72"/>
      <c r="L45" s="75"/>
      <c r="AI45" s="7"/>
      <c r="AJ45" s="7"/>
      <c r="AK45" s="7"/>
      <c r="AL45" s="7"/>
      <c r="AM45" s="7"/>
      <c r="AN45" s="7"/>
      <c r="AO45" s="45"/>
      <c r="AP45" s="48"/>
      <c r="AQ45" s="51"/>
      <c r="AR45" s="54"/>
      <c r="AS45" s="42"/>
      <c r="AT45" s="7"/>
      <c r="AU45" s="7"/>
      <c r="AV45" s="7"/>
      <c r="AW45" s="7"/>
      <c r="AX45" s="7"/>
      <c r="AY45" s="7"/>
      <c r="AZ45" s="45"/>
      <c r="BA45" s="48"/>
      <c r="BB45" s="51"/>
      <c r="BC45" s="54"/>
      <c r="BD45" s="42"/>
      <c r="BE45" s="7"/>
      <c r="BF45" s="7"/>
      <c r="BG45" s="7"/>
      <c r="BH45" s="7"/>
      <c r="BI45" s="7"/>
      <c r="BJ45" s="7"/>
      <c r="BK45" s="45"/>
      <c r="BL45" s="48"/>
      <c r="BM45" s="51"/>
      <c r="BN45" s="54"/>
      <c r="BO45" s="42"/>
    </row>
    <row r="46" spans="1:67" ht="16.8" x14ac:dyDescent="0.3">
      <c r="A46" s="22" t="s">
        <v>128</v>
      </c>
      <c r="B46" s="19"/>
      <c r="C46" s="7"/>
      <c r="D46" s="7"/>
      <c r="E46" s="7"/>
      <c r="F46" s="7"/>
      <c r="G46" s="7"/>
      <c r="H46" s="7"/>
      <c r="I46" s="13"/>
      <c r="J46" s="48"/>
      <c r="K46" s="72"/>
      <c r="L46" s="75"/>
      <c r="AI46" s="7"/>
      <c r="AJ46" s="7"/>
      <c r="AK46" s="7"/>
      <c r="AL46" s="7"/>
      <c r="AM46" s="7"/>
      <c r="AN46" s="7"/>
      <c r="AO46" s="45"/>
      <c r="AP46" s="48"/>
      <c r="AQ46" s="51"/>
      <c r="AR46" s="54"/>
      <c r="AS46" s="42"/>
      <c r="AT46" s="7"/>
      <c r="AU46" s="7"/>
      <c r="AV46" s="7"/>
      <c r="AW46" s="7"/>
      <c r="AX46" s="7"/>
      <c r="AY46" s="7"/>
      <c r="AZ46" s="45"/>
      <c r="BA46" s="48"/>
      <c r="BB46" s="51"/>
      <c r="BC46" s="54"/>
      <c r="BD46" s="42"/>
      <c r="BE46" s="7"/>
      <c r="BF46" s="7"/>
      <c r="BG46" s="7"/>
      <c r="BH46" s="7"/>
      <c r="BI46" s="7"/>
      <c r="BJ46" s="7"/>
      <c r="BK46" s="45"/>
      <c r="BL46" s="48"/>
      <c r="BM46" s="51"/>
      <c r="BN46" s="54"/>
      <c r="BO46" s="42"/>
    </row>
    <row r="47" spans="1:67" ht="16.8" x14ac:dyDescent="0.3">
      <c r="A47" s="22"/>
      <c r="B47" s="19" t="s">
        <v>5</v>
      </c>
      <c r="C47" s="9" t="str">
        <f>LOOKUP(C44,{0,25,30,32,33,35,37,38,40,43,45},{"F","D","C-","C","C+","B-","B","B+","A-","A","A+"})</f>
        <v>A+</v>
      </c>
      <c r="D47" s="9" t="str">
        <f>LOOKUP(D44, {0,50,60,63,66,70,73,75,80,85,90}, {"F","D","C-","C","C+","B-","B","B+","A-","A","A+"})</f>
        <v>B-</v>
      </c>
      <c r="E47" s="9" t="str">
        <f>LOOKUP(E44, {0,50,60,63,66,70,73,75,80,85,90}, {"F","D","C-","C","C+","B-","B","B+","A-","A","A+"})</f>
        <v>A-</v>
      </c>
      <c r="F47" s="9" t="str">
        <f>LOOKUP(F44, {0,50,60,63,66,70,73,75,80,85,90}, {"F","D","C-","C","C+","B-","B","B+","A-","A","A+"})</f>
        <v>A-</v>
      </c>
      <c r="G47" s="9" t="str">
        <f>LOOKUP(G44, {0,50,60,63,66,70,73,75,80,85,90}, {"F","D","C-","C","C+","B-","B","B+","A-","A","A+"})</f>
        <v>B+</v>
      </c>
      <c r="H47" s="9" t="str">
        <f>LOOKUP(H44, {0,50,60,63,66,70,73,75,80,85,90}, {"F","D","C-","C","C+","B-","B","B+","A-","A","A+"})</f>
        <v>A+</v>
      </c>
      <c r="I47" s="13"/>
      <c r="J47" s="48"/>
      <c r="K47" s="72"/>
      <c r="L47" s="75"/>
      <c r="AI47" s="9" t="str">
        <f>LOOKUP(AI44,{0,25,30,32,33,35,37,38,40,43,45},{"F","D","C-","C","C+","B-","B","B+","A-","A","A+"})</f>
        <v>A-</v>
      </c>
      <c r="AJ47" s="9" t="str">
        <f>LOOKUP(AJ44, {0,50,60,63,66,70,73,75,80,85,90}, {"F","D","C-","C","C+","B-","B","B+","A-","A","A+"})</f>
        <v>A</v>
      </c>
      <c r="AK47" s="9" t="str">
        <f>LOOKUP(AK44, {0,50,60,63,66,70,73,75,80,85,90}, {"F","D","C-","C","C+","B-","B","B+","A-","A","A+"})</f>
        <v>A-</v>
      </c>
      <c r="AL47" s="9" t="str">
        <f>LOOKUP(AL44, {0,50,60,63,66,70,73,75,80,85,90}, {"F","D","C-","C","C+","B-","B","B+","A-","A","A+"})</f>
        <v>A+</v>
      </c>
      <c r="AM47" s="9" t="str">
        <f>LOOKUP(AM44, {0,50,60,63,66,70,73,75,80,85,90}, {"F","D","C-","C","C+","B-","B","B+","A-","A","A+"})</f>
        <v>A+</v>
      </c>
      <c r="AN47" s="9" t="str">
        <f>LOOKUP(AN44, {0,50,60,63,66,70,73,75,80,85,90}, {"F","D","C-","C","C+","B-","B","B+","A-","A","A+"})</f>
        <v>A+</v>
      </c>
      <c r="AO47" s="45"/>
      <c r="AP47" s="48"/>
      <c r="AQ47" s="51"/>
      <c r="AR47" s="54"/>
      <c r="AS47" s="42"/>
      <c r="AT47" s="9" t="str">
        <f>LOOKUP(AT44, {0,50,60,63,66,70,73,75,80,85,90}, {"F","D","C-","C","C+","B-","B","B+","A-","A","A+"})</f>
        <v>A+</v>
      </c>
      <c r="AU47" s="9" t="str">
        <f>LOOKUP(AU44, {0,50,60,63,66,70,73,75,80,85,90}, {"F","D","C-","C","C+","B-","B","B+","A-","A","A+"})</f>
        <v>A-</v>
      </c>
      <c r="AV47" s="9" t="str">
        <f>LOOKUP(AV44, {0,50,60,63,66,70,73,75,80,85,90}, {"F","D","C-","C","C+","B-","B","B+","A-","A","A+"})</f>
        <v>A</v>
      </c>
      <c r="AW47" s="9" t="str">
        <f>LOOKUP(AW44, {0,50,60,63,66,70,73,75,80,85,90}, {"F","D","C-","C","C+","B-","B","B+","A-","A","A+"})</f>
        <v>A+</v>
      </c>
      <c r="AX47" s="9" t="str">
        <f>LOOKUP(AX44, {0,50,60,63,66,70,73,75,80,85,90}, {"F","D","C-","C","C+","B-","B","B+","A-","A","A+"})</f>
        <v>A+</v>
      </c>
      <c r="AY47" s="9" t="str">
        <f>LOOKUP(AY44, {0,50,60,63,66,70,73,75,80,85,90}, {"F","D","C-","C","C+","B-","B","B+","A-","A","A+"})</f>
        <v>A-</v>
      </c>
      <c r="AZ47" s="45"/>
      <c r="BA47" s="48"/>
      <c r="BB47" s="51"/>
      <c r="BC47" s="54"/>
      <c r="BD47" s="42"/>
      <c r="BE47" s="9" t="str">
        <f>LOOKUP(BE44, {0,50,60,63,66,70,73,75,80,85,90}, {"F","D","C-","C","C+","B-","B","B+","A-","A","A+"})</f>
        <v>A</v>
      </c>
      <c r="BF47" s="9" t="str">
        <f>LOOKUP(BF44, {0,50,60,63,66,70,73,75,80,85,90}, {"F","D","C-","C","C+","B-","B","B+","A-","A","A+"})</f>
        <v>A</v>
      </c>
      <c r="BG47" s="9" t="str">
        <f>LOOKUP(BG44, {0,50,60,63,66,70,73,75,80,85,90}, {"F","D","C-","C","C+","B-","B","B+","A-","A","A+"})</f>
        <v>A-</v>
      </c>
      <c r="BH47" s="9" t="str">
        <f>LOOKUP(BH44, {0,50,60,63,66,70,73,75,80,85,90}, {"F","D","C-","C","C+","B-","B","B+","A-","A","A+"})</f>
        <v>A</v>
      </c>
      <c r="BI47" s="9" t="str">
        <f>LOOKUP(BI44, {0,50,60,63,66,70,73,75,80,85,90}, {"F","D","C-","C","C+","B-","B","B+","A-","A","A+"})</f>
        <v>A+</v>
      </c>
      <c r="BJ47" s="9" t="str">
        <f>LOOKUP(BJ44, {0,50,60,63,66,70,73,75,80,85,90}, {"F","D","C-","C","C+","B-","B","B+","A-","A","A+"})</f>
        <v>A+</v>
      </c>
      <c r="BK47" s="45"/>
      <c r="BL47" s="48"/>
      <c r="BM47" s="51"/>
      <c r="BN47" s="54"/>
      <c r="BO47" s="42"/>
    </row>
    <row r="48" spans="1:67" ht="17.399999999999999" thickBot="1" x14ac:dyDescent="0.35">
      <c r="A48" s="23"/>
      <c r="B48" s="20" t="s">
        <v>6</v>
      </c>
      <c r="C48" s="36" t="str">
        <f>LOOKUP(C44, {0,25,26,27,28,29,30,31,32,33,34,35,36,37,38,39,40,41,42,43,44,45,50}, {"0","1","1.2","1.4","1.6","1.8","2.00","2.20","2.40","2.60","2.80","3.00","3.20","3.40","3.60","3.80","4.00","4.00","4.00","4.00","4.00","4.00","4.00"})</f>
        <v>4.00</v>
      </c>
      <c r="D48" s="12" t="str">
        <f>LOOKUP(D44,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E48" s="12" t="str">
        <f>LOOKUP(E44,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48" s="12" t="str">
        <f>LOOKUP(F44,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G48" s="12" t="str">
        <f>LOOKUP(G44,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H48" s="12" t="str">
        <f>LOOKUP(H44,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I48" s="14"/>
      <c r="J48" s="49"/>
      <c r="K48" s="73"/>
      <c r="L48" s="76"/>
      <c r="AI48" s="36" t="str">
        <f>LOOKUP(AI44, {0,25,26,27,28,29,30,31,32,33,34,35,36,37,38,39,40,41,42,43,44,45,50}, {"0","1","1.2","1.4","1.6","1.8","2.00","2.20","2.40","2.60","2.80","3.00","3.20","3.40","3.60","3.80","4.00","4.00","4.00","4.00","4.00","4.00","4.00"})</f>
        <v>4.00</v>
      </c>
      <c r="AJ48" s="12" t="str">
        <f>LOOKUP(AJ44,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K48" s="12" t="str">
        <f>LOOKUP(AK44,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L48" s="12" t="str">
        <f>LOOKUP(AL44,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48" s="12" t="str">
        <f>LOOKUP(AM44,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48" s="12" t="str">
        <f>LOOKUP(AN44,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48" s="46"/>
      <c r="AP48" s="49"/>
      <c r="AQ48" s="52"/>
      <c r="AR48" s="55"/>
      <c r="AS48" s="43"/>
      <c r="AT48" s="12" t="str">
        <f>LOOKUP(AT44,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48" s="12" t="str">
        <f>LOOKUP(AU44,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V48" s="12" t="str">
        <f>LOOKUP(AV44,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W48" s="12" t="str">
        <f>LOOKUP(AW44,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X48" s="12" t="str">
        <f>LOOKUP(AX44,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Y48" s="12" t="str">
        <f>LOOKUP(AY44,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Z48" s="46"/>
      <c r="BA48" s="49"/>
      <c r="BB48" s="52"/>
      <c r="BC48" s="55"/>
      <c r="BD48" s="43"/>
      <c r="BE48" s="12" t="str">
        <f>LOOKUP(BE44,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F48" s="12" t="str">
        <f>LOOKUP(BF44,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G48" s="12" t="str">
        <f>LOOKUP(BG44,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H48" s="12" t="str">
        <f>LOOKUP(BH44,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I48" s="12" t="str">
        <f>LOOKUP(BI44,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J48" s="12" t="str">
        <f>LOOKUP(BJ44,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K48" s="46"/>
      <c r="BL48" s="49"/>
      <c r="BM48" s="52"/>
      <c r="BN48" s="55"/>
      <c r="BO48" s="43"/>
    </row>
    <row r="49" spans="1:67" ht="16.8" x14ac:dyDescent="0.3">
      <c r="A49" s="21">
        <v>8</v>
      </c>
      <c r="B49" s="17" t="s">
        <v>11</v>
      </c>
      <c r="C49" s="24">
        <v>2</v>
      </c>
      <c r="D49" s="7">
        <v>3</v>
      </c>
      <c r="E49" s="7">
        <v>3</v>
      </c>
      <c r="F49" s="7">
        <v>3</v>
      </c>
      <c r="G49" s="7">
        <v>3</v>
      </c>
      <c r="H49" s="7">
        <v>3</v>
      </c>
      <c r="I49" s="16">
        <f>SUM(C49:H49)</f>
        <v>17</v>
      </c>
      <c r="J49" s="47">
        <f>I50*100/600</f>
        <v>58.166666666666664</v>
      </c>
      <c r="K49" s="71">
        <f>(C49*C54+D49*D54+E49*E54+F49*F54+G49*G54+H49*H54)/(C49+D49+E49+F49+G49+H49)</f>
        <v>2.3529411764705883</v>
      </c>
      <c r="L49" s="74" t="str">
        <f>LOOKUP(K49,{0,1},{"Dropped Out"," Promoted"})</f>
        <v xml:space="preserve"> Promoted</v>
      </c>
      <c r="AI49" s="24">
        <v>2</v>
      </c>
      <c r="AJ49" s="25">
        <v>3</v>
      </c>
      <c r="AK49" s="25">
        <v>3</v>
      </c>
      <c r="AL49" s="25">
        <v>3</v>
      </c>
      <c r="AM49" s="25">
        <v>3</v>
      </c>
      <c r="AN49" s="26">
        <v>3</v>
      </c>
      <c r="AO49" s="44">
        <f>SUM(AI50,AJ50,AK50,,AL50,AM50,AN50)</f>
        <v>399</v>
      </c>
      <c r="AP49" s="47">
        <f>AO49*100/550</f>
        <v>72.545454545454547</v>
      </c>
      <c r="AQ49" s="50">
        <f>(AI49*AI54+AJ49*AJ54+AK49*AK54+AL49*AL54+AM49*AM54+AN49*AN54)/(AI49+AJ49+AK49+AL49+AM49+AN49)</f>
        <v>3.158823529411765</v>
      </c>
      <c r="AR49" s="53">
        <f>(C49*C54+D49*D54+E49*E54+F49*F54+H49*H54+G49*G54++AI49*AI54+AJ49*AJ54+AK49*AK54+AL49*AL54+AM49*AM54+AN49*AN54)/(C49+D49+E49+F49+H49+G49+AI49+AJ49+AK49+AL49+AM49+AN49)</f>
        <v>2.7558823529411764</v>
      </c>
      <c r="AS49" s="41" t="str">
        <f>LOOKUP(AR49,{0,1.5},{"Dropped Out","Promoted"})</f>
        <v>Promoted</v>
      </c>
      <c r="AT49" s="24">
        <v>3</v>
      </c>
      <c r="AU49" s="25">
        <v>3</v>
      </c>
      <c r="AV49" s="25">
        <v>3</v>
      </c>
      <c r="AW49" s="25">
        <v>3</v>
      </c>
      <c r="AX49" s="25">
        <v>3</v>
      </c>
      <c r="AY49" s="26">
        <v>3</v>
      </c>
      <c r="AZ49" s="44">
        <f>SUM(AT50,AU50,AV50,,AW50,AX50,AY50)</f>
        <v>436</v>
      </c>
      <c r="BA49" s="47">
        <f>AZ49*100/600</f>
        <v>72.666666666666671</v>
      </c>
      <c r="BB49" s="50">
        <f>(AT49*AT54+AU49*AU54+AV49*AV54+AW49*AW54+AX49*AX54+AY49*AY54)/(AT49+AU49+AV49+AW49+AX49+AY49)</f>
        <v>3.25</v>
      </c>
      <c r="BC49" s="53">
        <f>(C49*C54+D49*D54+E49*E54+F49*F54+H49*H54+G49*G54+AI49*AI54+AJ49*AJ54+AK49*AK54+AL49*AL54+AM49*AM54+AN49*AN54+AT49*AT54+AU49*AU54+AV49*AV54+AW49*AW54+AX49*AX54+AY49*AY54)/(C49+D49+E49+F49+H49+G49+AI49+AJ49+AK49+AL49+AM49+AN49+AT49+AU49+AV49+AW49+AX49+AY49)</f>
        <v>2.9269230769230772</v>
      </c>
      <c r="BD49" s="41" t="str">
        <f>LOOKUP(BC49,{0,1.75},{"Dropped Out","Promoted"})</f>
        <v>Promoted</v>
      </c>
      <c r="BE49" s="24">
        <v>3</v>
      </c>
      <c r="BF49" s="25">
        <v>3</v>
      </c>
      <c r="BG49" s="25">
        <v>3</v>
      </c>
      <c r="BH49" s="25">
        <v>3</v>
      </c>
      <c r="BI49" s="25">
        <v>3</v>
      </c>
      <c r="BJ49" s="26">
        <v>3</v>
      </c>
      <c r="BK49" s="44">
        <f>SUM(BE50,BF50,BG50,,BH50,BI50,BJ50)</f>
        <v>453</v>
      </c>
      <c r="BL49" s="47">
        <f>BK49*100/600</f>
        <v>75.5</v>
      </c>
      <c r="BM49" s="50">
        <f>(BE49*BE54+BF49*BF54+BG49*BG54+BH49*BH54+BI49*BI54+BJ49*BJ54)/(BE49+BF49+BG49+BH49+BI49+BJ49)</f>
        <v>3.4666666666666668</v>
      </c>
      <c r="BN49" s="53">
        <f>(C49*C54+D49*D54+E49*E54+F49*F54+H49*H54+G49*G54+AI49*AI54+AJ49*AJ54+AK49*AK54+AL49*AL54+AM49*AM54+AN49*AN54+AT49*AT54+AU49*AU54+AV49*AV54+AW49*AW54+AX49*AX54+AY49*AY54+BE49*BE54+BF49*BF54+BG49*BG54+BH49*BH54+BI49*BI54+BJ49*BJ54)/(C49+D49+E49+F49+H49+G49+AI49+AJ49+AK49+AL49+AM49+AN49+AT49+AU49+AV49+AW49+AX49+AY49+BE49+BF49+BG49+BH49+BI49+BJ49)</f>
        <v>3.0657142857142858</v>
      </c>
      <c r="BO49" s="41" t="str">
        <f>LOOKUP(BN49,{0,2},{"Dropped Out","Promoted"})</f>
        <v>Promoted</v>
      </c>
    </row>
    <row r="50" spans="1:67" ht="16.8" x14ac:dyDescent="0.3">
      <c r="A50" s="22" t="s">
        <v>131</v>
      </c>
      <c r="B50" s="18" t="s">
        <v>12</v>
      </c>
      <c r="C50" s="7">
        <v>33</v>
      </c>
      <c r="D50" s="7">
        <v>58</v>
      </c>
      <c r="E50" s="7">
        <v>59</v>
      </c>
      <c r="F50" s="7">
        <v>45</v>
      </c>
      <c r="G50" s="7">
        <v>62</v>
      </c>
      <c r="H50" s="7">
        <v>71</v>
      </c>
      <c r="I50" s="35">
        <f>SUM(C50,D50,E50,F51,G50,H50)</f>
        <v>349</v>
      </c>
      <c r="J50" s="48"/>
      <c r="K50" s="72"/>
      <c r="L50" s="75"/>
      <c r="AI50" s="7">
        <v>35</v>
      </c>
      <c r="AJ50" s="7">
        <v>85</v>
      </c>
      <c r="AK50" s="7">
        <v>65</v>
      </c>
      <c r="AL50" s="7">
        <v>62</v>
      </c>
      <c r="AM50" s="7">
        <v>73</v>
      </c>
      <c r="AN50" s="7">
        <v>79</v>
      </c>
      <c r="AO50" s="45"/>
      <c r="AP50" s="48"/>
      <c r="AQ50" s="51"/>
      <c r="AR50" s="54"/>
      <c r="AS50" s="42"/>
      <c r="AT50" s="7">
        <v>79</v>
      </c>
      <c r="AU50" s="7">
        <v>63</v>
      </c>
      <c r="AV50" s="7">
        <v>66</v>
      </c>
      <c r="AW50" s="7">
        <v>72</v>
      </c>
      <c r="AX50" s="7">
        <v>81</v>
      </c>
      <c r="AY50" s="7">
        <v>75</v>
      </c>
      <c r="AZ50" s="45"/>
      <c r="BA50" s="48"/>
      <c r="BB50" s="51"/>
      <c r="BC50" s="54"/>
      <c r="BD50" s="42"/>
      <c r="BE50" s="7">
        <v>79</v>
      </c>
      <c r="BF50" s="7">
        <v>59</v>
      </c>
      <c r="BG50" s="7">
        <v>74</v>
      </c>
      <c r="BH50" s="7">
        <v>76</v>
      </c>
      <c r="BI50" s="7">
        <v>83</v>
      </c>
      <c r="BJ50" s="7">
        <v>82</v>
      </c>
      <c r="BK50" s="45"/>
      <c r="BL50" s="48"/>
      <c r="BM50" s="51"/>
      <c r="BN50" s="54"/>
      <c r="BO50" s="42"/>
    </row>
    <row r="51" spans="1:67" ht="16.8" x14ac:dyDescent="0.3">
      <c r="A51" s="22" t="s">
        <v>129</v>
      </c>
      <c r="B51" s="18"/>
      <c r="C51" s="7"/>
      <c r="D51" s="7"/>
      <c r="E51" s="7"/>
      <c r="F51" s="7">
        <v>66</v>
      </c>
      <c r="G51" s="7"/>
      <c r="H51" s="7"/>
      <c r="I51" s="13"/>
      <c r="J51" s="48"/>
      <c r="K51" s="72"/>
      <c r="L51" s="75"/>
      <c r="AI51" s="7"/>
      <c r="AJ51" s="7"/>
      <c r="AK51" s="7"/>
      <c r="AL51" s="7"/>
      <c r="AM51" s="7"/>
      <c r="AN51" s="7"/>
      <c r="AO51" s="45"/>
      <c r="AP51" s="48"/>
      <c r="AQ51" s="51"/>
      <c r="AR51" s="54"/>
      <c r="AS51" s="42"/>
      <c r="AT51" s="7"/>
      <c r="AU51" s="7"/>
      <c r="AV51" s="7"/>
      <c r="AW51" s="7"/>
      <c r="AX51" s="7"/>
      <c r="AY51" s="7"/>
      <c r="AZ51" s="45"/>
      <c r="BA51" s="48"/>
      <c r="BB51" s="51"/>
      <c r="BC51" s="54"/>
      <c r="BD51" s="42"/>
      <c r="BE51" s="7"/>
      <c r="BF51" s="7"/>
      <c r="BG51" s="7"/>
      <c r="BH51" s="7"/>
      <c r="BI51" s="7"/>
      <c r="BJ51" s="7"/>
      <c r="BK51" s="45"/>
      <c r="BL51" s="48"/>
      <c r="BM51" s="51"/>
      <c r="BN51" s="54"/>
      <c r="BO51" s="42"/>
    </row>
    <row r="52" spans="1:67" ht="16.8" x14ac:dyDescent="0.3">
      <c r="A52" s="22" t="s">
        <v>130</v>
      </c>
      <c r="B52" s="19"/>
      <c r="C52" s="7"/>
      <c r="D52" s="7"/>
      <c r="E52" s="7"/>
      <c r="F52" s="7"/>
      <c r="G52" s="7"/>
      <c r="H52" s="7"/>
      <c r="I52" s="13"/>
      <c r="J52" s="48"/>
      <c r="K52" s="72"/>
      <c r="L52" s="75"/>
      <c r="AI52" s="7"/>
      <c r="AJ52" s="7"/>
      <c r="AK52" s="7"/>
      <c r="AL52" s="7"/>
      <c r="AM52" s="7"/>
      <c r="AN52" s="7"/>
      <c r="AO52" s="45"/>
      <c r="AP52" s="48"/>
      <c r="AQ52" s="51"/>
      <c r="AR52" s="54"/>
      <c r="AS52" s="42"/>
      <c r="AT52" s="7"/>
      <c r="AU52" s="7"/>
      <c r="AV52" s="7"/>
      <c r="AW52" s="7"/>
      <c r="AX52" s="7"/>
      <c r="AY52" s="7"/>
      <c r="AZ52" s="45"/>
      <c r="BA52" s="48"/>
      <c r="BB52" s="51"/>
      <c r="BC52" s="54"/>
      <c r="BD52" s="42"/>
      <c r="BE52" s="7"/>
      <c r="BF52" s="7"/>
      <c r="BG52" s="7"/>
      <c r="BH52" s="7"/>
      <c r="BI52" s="7"/>
      <c r="BJ52" s="7"/>
      <c r="BK52" s="45"/>
      <c r="BL52" s="48"/>
      <c r="BM52" s="51"/>
      <c r="BN52" s="54"/>
      <c r="BO52" s="42"/>
    </row>
    <row r="53" spans="1:67" ht="16.8" x14ac:dyDescent="0.3">
      <c r="A53" s="22"/>
      <c r="B53" s="19" t="s">
        <v>5</v>
      </c>
      <c r="C53" s="9" t="str">
        <f>LOOKUP(C50,{0,25,30,32,33,35,37,38,40,43,45},{"F","D","C-","C","C+","B-","B","B+","A-","A","A+"})</f>
        <v>C+</v>
      </c>
      <c r="D53" s="9" t="str">
        <f>LOOKUP(D50, {0,50,60,63,66,70,73,75,80,85,90}, {"F","D","C-","C","C+","B-","B","B+","A-","A","A+"})</f>
        <v>D</v>
      </c>
      <c r="E53" s="9" t="str">
        <f>LOOKUP(E50, {0,50,60,63,66,70,73,75,80,85,90}, {"F","D","C-","C","C+","B-","B","B+","A-","A","A+"})</f>
        <v>D</v>
      </c>
      <c r="F53" s="9" t="str">
        <f>LOOKUP(F51, {0,50,60,63,66,70,73,75,80,85,90}, {"F","D","C-","C","C+","B-","B","B+","A-","A","A+"})</f>
        <v>C+</v>
      </c>
      <c r="G53" s="9" t="str">
        <f>LOOKUP(G50, {0,50,60,63,66,70,73,75,80,85,90}, {"F","D","C-","C","C+","B-","B","B+","A-","A","A+"})</f>
        <v>C-</v>
      </c>
      <c r="H53" s="9" t="str">
        <f>LOOKUP(H50, {0,50,60,63,66,70,73,75,80,85,90}, {"F","D","C-","C","C+","B-","B","B+","A-","A","A+"})</f>
        <v>B-</v>
      </c>
      <c r="I53" s="13"/>
      <c r="J53" s="48"/>
      <c r="K53" s="72"/>
      <c r="L53" s="75"/>
      <c r="AI53" s="9" t="str">
        <f>LOOKUP(AI50,{0,25,30,32,33,35,37,38,40,43,45},{"F","D","C-","C","C+","B-","B","B+","A-","A","A+"})</f>
        <v>B-</v>
      </c>
      <c r="AJ53" s="9" t="str">
        <f>LOOKUP(AJ50, {0,50,60,63,66,70,73,75,80,85,90}, {"F","D","C-","C","C+","B-","B","B+","A-","A","A+"})</f>
        <v>A</v>
      </c>
      <c r="AK53" s="9" t="str">
        <f>LOOKUP(AK50, {0,50,60,63,66,70,73,75,80,85,90}, {"F","D","C-","C","C+","B-","B","B+","A-","A","A+"})</f>
        <v>C</v>
      </c>
      <c r="AL53" s="9" t="str">
        <f>LOOKUP(AL50, {0,50,60,63,66,70,73,75,80,85,90}, {"F","D","C-","C","C+","B-","B","B+","A-","A","A+"})</f>
        <v>C-</v>
      </c>
      <c r="AM53" s="9" t="str">
        <f>LOOKUP(AM50, {0,50,60,63,66,70,73,75,80,85,90}, {"F","D","C-","C","C+","B-","B","B+","A-","A","A+"})</f>
        <v>B</v>
      </c>
      <c r="AN53" s="9" t="str">
        <f>LOOKUP(AN50, {0,50,60,63,66,70,73,75,80,85,90}, {"F","D","C-","C","C+","B-","B","B+","A-","A","A+"})</f>
        <v>B+</v>
      </c>
      <c r="AO53" s="45"/>
      <c r="AP53" s="48"/>
      <c r="AQ53" s="51"/>
      <c r="AR53" s="54"/>
      <c r="AS53" s="42"/>
      <c r="AT53" s="9" t="str">
        <f>LOOKUP(AT50, {0,50,60,63,66,70,73,75,80,85,90}, {"F","D","C-","C","C+","B-","B","B+","A-","A","A+"})</f>
        <v>B+</v>
      </c>
      <c r="AU53" s="9" t="str">
        <f>LOOKUP(AU50, {0,50,60,63,66,70,73,75,80,85,90}, {"F","D","C-","C","C+","B-","B","B+","A-","A","A+"})</f>
        <v>C</v>
      </c>
      <c r="AV53" s="9" t="str">
        <f>LOOKUP(AV50, {0,50,60,63,66,70,73,75,80,85,90}, {"F","D","C-","C","C+","B-","B","B+","A-","A","A+"})</f>
        <v>C+</v>
      </c>
      <c r="AW53" s="9" t="str">
        <f>LOOKUP(AW50, {0,50,60,63,66,70,73,75,80,85,90}, {"F","D","C-","C","C+","B-","B","B+","A-","A","A+"})</f>
        <v>B-</v>
      </c>
      <c r="AX53" s="9" t="str">
        <f>LOOKUP(AX50, {0,50,60,63,66,70,73,75,80,85,90}, {"F","D","C-","C","C+","B-","B","B+","A-","A","A+"})</f>
        <v>A-</v>
      </c>
      <c r="AY53" s="9" t="str">
        <f>LOOKUP(AY50, {0,50,60,63,66,70,73,75,80,85,90}, {"F","D","C-","C","C+","B-","B","B+","A-","A","A+"})</f>
        <v>B+</v>
      </c>
      <c r="AZ53" s="45"/>
      <c r="BA53" s="48"/>
      <c r="BB53" s="51"/>
      <c r="BC53" s="54"/>
      <c r="BD53" s="42"/>
      <c r="BE53" s="9" t="str">
        <f>LOOKUP(BE50, {0,50,60,63,66,70,73,75,80,85,90}, {"F","D","C-","C","C+","B-","B","B+","A-","A","A+"})</f>
        <v>B+</v>
      </c>
      <c r="BF53" s="9" t="str">
        <f>LOOKUP(BF50, {0,50,60,63,66,70,73,75,80,85,90}, {"F","D","C-","C","C+","B-","B","B+","A-","A","A+"})</f>
        <v>D</v>
      </c>
      <c r="BG53" s="9" t="str">
        <f>LOOKUP(BG50, {0,50,60,63,66,70,73,75,80,85,90}, {"F","D","C-","C","C+","B-","B","B+","A-","A","A+"})</f>
        <v>B</v>
      </c>
      <c r="BH53" s="9" t="str">
        <f>LOOKUP(BH50, {0,50,60,63,66,70,73,75,80,85,90}, {"F","D","C-","C","C+","B-","B","B+","A-","A","A+"})</f>
        <v>B+</v>
      </c>
      <c r="BI53" s="9" t="str">
        <f>LOOKUP(BI50, {0,50,60,63,66,70,73,75,80,85,90}, {"F","D","C-","C","C+","B-","B","B+","A-","A","A+"})</f>
        <v>A-</v>
      </c>
      <c r="BJ53" s="9" t="str">
        <f>LOOKUP(BJ50, {0,50,60,63,66,70,73,75,80,85,90}, {"F","D","C-","C","C+","B-","B","B+","A-","A","A+"})</f>
        <v>A-</v>
      </c>
      <c r="BK53" s="45"/>
      <c r="BL53" s="48"/>
      <c r="BM53" s="51"/>
      <c r="BN53" s="54"/>
      <c r="BO53" s="42"/>
    </row>
    <row r="54" spans="1:67" ht="17.399999999999999" thickBot="1" x14ac:dyDescent="0.35">
      <c r="A54" s="23"/>
      <c r="B54" s="20" t="s">
        <v>6</v>
      </c>
      <c r="C54" s="36" t="str">
        <f>LOOKUP(C50, {0,25,26,27,28,29,30,31,32,33,34,35,36,37,38,39,40,41,42,43,44,45,50}, {"0","1","1.2","1.4","1.6","1.8","2.00","2.20","2.40","2.60","2.80","3.00","3.20","3.40","3.60","3.80","4.00","4.00","4.00","4.00","4.00","4.00","4.00"})</f>
        <v>2.60</v>
      </c>
      <c r="D54" s="12" t="str">
        <f>LOOKUP(D50,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1.8</v>
      </c>
      <c r="E54" s="12" t="str">
        <f>LOOKUP(E50,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1.9</v>
      </c>
      <c r="F54" s="12" t="str">
        <f>LOOKUP(F51,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G54" s="12" t="str">
        <f>LOOKUP(G50,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H54" s="12" t="str">
        <f>LOOKUP(H50,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I54" s="14"/>
      <c r="J54" s="49"/>
      <c r="K54" s="73"/>
      <c r="L54" s="76"/>
      <c r="AI54" s="36" t="str">
        <f>LOOKUP(AI50, {0,25,26,27,28,29,30,31,32,33,34,35,36,37,38,39,40,41,42,43,44,45,50}, {"0","1","1.2","1.4","1.6","1.8","2.00","2.20","2.40","2.60","2.80","3.00","3.20","3.40","3.60","3.80","4.00","4.00","4.00","4.00","4.00","4.00","4.00"})</f>
        <v>3.00</v>
      </c>
      <c r="AJ54" s="12" t="str">
        <f>LOOKUP(AJ50,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K54" s="12" t="str">
        <f>LOOKUP(AK50,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AL54" s="12" t="str">
        <f>LOOKUP(AL50,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AM54" s="12" t="str">
        <f>LOOKUP(AM50,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AN54" s="12" t="str">
        <f>LOOKUP(AN50,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3.90</v>
      </c>
      <c r="AO54" s="46"/>
      <c r="AP54" s="49"/>
      <c r="AQ54" s="52"/>
      <c r="AR54" s="55"/>
      <c r="AS54" s="43"/>
      <c r="AT54" s="12" t="str">
        <f>LOOKUP(AT50,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3.90</v>
      </c>
      <c r="AU54" s="12" t="str">
        <f>LOOKUP(AU50,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2.30</v>
      </c>
      <c r="AV54" s="12" t="str">
        <f>LOOKUP(AV50,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AW54" s="12" t="str">
        <f>LOOKUP(AW50,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AX54" s="12" t="str">
        <f>LOOKUP(AX50,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Y54" s="12" t="str">
        <f>LOOKUP(AY50,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Z54" s="46"/>
      <c r="BA54" s="49"/>
      <c r="BB54" s="52"/>
      <c r="BC54" s="55"/>
      <c r="BD54" s="43"/>
      <c r="BE54" s="12" t="str">
        <f>LOOKUP(BE50,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3.90</v>
      </c>
      <c r="BF54" s="12" t="str">
        <f>LOOKUP(BF50,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1.9</v>
      </c>
      <c r="BG54" s="12" t="str">
        <f>LOOKUP(BG50,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BH54" s="12" t="str">
        <f>LOOKUP(BH50,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BI54" s="12" t="str">
        <f>LOOKUP(BI50,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J54" s="12" t="str">
        <f>LOOKUP(BJ50,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K54" s="46"/>
      <c r="BL54" s="49"/>
      <c r="BM54" s="52"/>
      <c r="BN54" s="55"/>
      <c r="BO54" s="43"/>
    </row>
    <row r="55" spans="1:67" ht="16.8" x14ac:dyDescent="0.3">
      <c r="A55" s="21">
        <v>9</v>
      </c>
      <c r="B55" s="17" t="s">
        <v>11</v>
      </c>
      <c r="C55" s="24">
        <v>2</v>
      </c>
      <c r="D55" s="7">
        <v>3</v>
      </c>
      <c r="E55" s="7">
        <v>3</v>
      </c>
      <c r="F55" s="7">
        <v>3</v>
      </c>
      <c r="G55" s="7">
        <v>3</v>
      </c>
      <c r="H55" s="7">
        <v>3</v>
      </c>
      <c r="I55" s="16">
        <f>SUM(C55:H55)</f>
        <v>17</v>
      </c>
      <c r="J55" s="47">
        <f>I56*100/600</f>
        <v>38</v>
      </c>
      <c r="K55" s="71">
        <f>(C55*C60+D55*D60+E55*E60+F55*F60+G55*G60+H55*H60)/(C55+D55+E55+F55+G55+H55)</f>
        <v>0.51764705882352946</v>
      </c>
      <c r="L55" s="74" t="str">
        <f>LOOKUP(K55,{0,1},{"Dropped Out"," Promoted"})</f>
        <v>Dropped Out</v>
      </c>
      <c r="AI55" s="24">
        <v>2</v>
      </c>
      <c r="AJ55" s="25">
        <v>3</v>
      </c>
      <c r="AK55" s="25">
        <v>3</v>
      </c>
      <c r="AL55" s="25">
        <v>3</v>
      </c>
      <c r="AM55" s="25">
        <v>3</v>
      </c>
      <c r="AN55" s="26">
        <v>3</v>
      </c>
      <c r="AO55" s="44">
        <f>SUM(AI56,AJ56,AK56,,AL56,AM56,AN56)</f>
        <v>0</v>
      </c>
      <c r="AP55" s="47">
        <f>AO55*100/550</f>
        <v>0</v>
      </c>
      <c r="AQ55" s="50">
        <f>(AI55*AI60+AJ55*AJ60+AK55*AK60+AL55*AL60+AM55*AM60+AN55*AN60)/(AI55+AJ55+AK55+AL55+AM55+AN55)</f>
        <v>0</v>
      </c>
      <c r="AR55" s="53">
        <f>(C55*C60+D55*D60+E55*E60+F55*F60+H55*H60+G55*G60++AI55*AI60+AJ55*AJ60+AK55*AK60+AL55*AL60+AM55*AM60+AN55*AN60)/(C55+D55+E55+F55+H55+G55+AI55+AJ55+AK55+AL55+AM55+AN55)</f>
        <v>0.25882352941176473</v>
      </c>
      <c r="AS55" s="41" t="str">
        <f>LOOKUP(AR55,{0,1.5},{"Dropped Out","Promoted"})</f>
        <v>Dropped Out</v>
      </c>
      <c r="AT55" s="24">
        <v>3</v>
      </c>
      <c r="AU55" s="25">
        <v>3</v>
      </c>
      <c r="AV55" s="25">
        <v>3</v>
      </c>
      <c r="AW55" s="25">
        <v>3</v>
      </c>
      <c r="AX55" s="25">
        <v>3</v>
      </c>
      <c r="AY55" s="26">
        <v>3</v>
      </c>
      <c r="AZ55" s="44">
        <f>SUM(AT56,AU56,AV56,,AW56,AX56,AY56)</f>
        <v>0</v>
      </c>
      <c r="BA55" s="47">
        <f>AZ55*100/600</f>
        <v>0</v>
      </c>
      <c r="BB55" s="50">
        <f>(AT55*AT60+AU55*AU60+AV55*AV60+AW55*AW60+AX55*AX60+AY55*AY60)/(AT55+AU55+AV55+AW55+AX55+AY55)</f>
        <v>0</v>
      </c>
      <c r="BC55" s="53">
        <f>(C55*C60+D55*D60+E55*E60+F55*F60+H55*H60+G55*G60+AI55*AI60+AJ55*AJ60+AK55*AK60+AL55*AL60+AM55*AM60+AN55*AN60+AT55*AT60+AU55*AU60+AV55*AV60+AW55*AW60+AX55*AX60+AY55*AY60)/(C55+D55+E55+F55+H55+G55+AI55+AJ55+AK55+AL55+AM55+AN55+AT55+AU55+AV55+AW55+AX55+AY55)</f>
        <v>0.16923076923076924</v>
      </c>
      <c r="BD55" s="41" t="str">
        <f>LOOKUP(BC55,{0,1.75},{"Dropped Out","Promoted"})</f>
        <v>Dropped Out</v>
      </c>
      <c r="BE55" s="24">
        <v>3</v>
      </c>
      <c r="BF55" s="25">
        <v>3</v>
      </c>
      <c r="BG55" s="25">
        <v>3</v>
      </c>
      <c r="BH55" s="25">
        <v>3</v>
      </c>
      <c r="BI55" s="25">
        <v>3</v>
      </c>
      <c r="BJ55" s="26">
        <v>3</v>
      </c>
      <c r="BK55" s="44">
        <f>SUM(BE56,BF56,BG56,,BH56,BI56,BJ56)</f>
        <v>0</v>
      </c>
      <c r="BL55" s="47">
        <f>BK55*100/600</f>
        <v>0</v>
      </c>
      <c r="BM55" s="50">
        <f>(BE55*BE60+BF55*BF60+BG55*BG60+BH55*BH60+BI55*BI60+BJ55*BJ60)/(BE55+BF55+BG55+BH55+BI55+BJ55)</f>
        <v>0</v>
      </c>
      <c r="BN55" s="53">
        <f>(C55*C60+D55*D60+E55*E60+F55*F60+H55*H60+G55*G60+AI55*AI60+AJ55*AJ60+AK55*AK60+AL55*AL60+AM55*AM60+AN55*AN60+AT55*AT60+AU55*AU60+AV55*AV60+AW55*AW60+AX55*AX60+AY55*AY60+BE55*BE60+BF55*BF60+BG55*BG60+BH55*BH60+BI55*BI60+BJ55*BJ60)/(C55+D55+E55+F55+H55+G55+AI55+AJ55+AK55+AL55+AM55+AN55+AT55+AU55+AV55+AW55+AX55+AY55+BE55+BF55+BG55+BH55+BI55+BJ55)</f>
        <v>0.12571428571428572</v>
      </c>
      <c r="BO55" s="41" t="str">
        <f>LOOKUP(BN55,{0,2},{"Dropped Out","Promoted"})</f>
        <v>Dropped Out</v>
      </c>
    </row>
    <row r="56" spans="1:67" ht="16.8" x14ac:dyDescent="0.3">
      <c r="A56" s="22" t="s">
        <v>33</v>
      </c>
      <c r="B56" s="18" t="s">
        <v>12</v>
      </c>
      <c r="C56" s="7">
        <v>30</v>
      </c>
      <c r="D56" s="7">
        <v>56</v>
      </c>
      <c r="E56" s="7">
        <v>45</v>
      </c>
      <c r="F56" s="7">
        <v>29</v>
      </c>
      <c r="G56" s="7">
        <v>35</v>
      </c>
      <c r="H56" s="7">
        <v>33</v>
      </c>
      <c r="I56" s="35">
        <f>SUM(C56:H56)</f>
        <v>228</v>
      </c>
      <c r="J56" s="48"/>
      <c r="K56" s="72"/>
      <c r="L56" s="75"/>
      <c r="AI56" s="7">
        <v>0</v>
      </c>
      <c r="AJ56" s="7">
        <v>0</v>
      </c>
      <c r="AK56" s="7">
        <v>0</v>
      </c>
      <c r="AL56" s="7">
        <v>0</v>
      </c>
      <c r="AM56" s="7">
        <v>0</v>
      </c>
      <c r="AN56" s="7">
        <v>0</v>
      </c>
      <c r="AO56" s="45"/>
      <c r="AP56" s="48"/>
      <c r="AQ56" s="51"/>
      <c r="AR56" s="54"/>
      <c r="AS56" s="42"/>
      <c r="AT56" s="7"/>
      <c r="AU56" s="7"/>
      <c r="AV56" s="7"/>
      <c r="AW56" s="7"/>
      <c r="AX56" s="7"/>
      <c r="AY56" s="7"/>
      <c r="AZ56" s="45"/>
      <c r="BA56" s="48"/>
      <c r="BB56" s="51"/>
      <c r="BC56" s="54"/>
      <c r="BD56" s="42"/>
      <c r="BE56" s="7"/>
      <c r="BF56" s="7"/>
      <c r="BG56" s="7"/>
      <c r="BH56" s="7"/>
      <c r="BI56" s="7"/>
      <c r="BJ56" s="7"/>
      <c r="BK56" s="45"/>
      <c r="BL56" s="48"/>
      <c r="BM56" s="51"/>
      <c r="BN56" s="54"/>
      <c r="BO56" s="42"/>
    </row>
    <row r="57" spans="1:67" ht="16.8" x14ac:dyDescent="0.3">
      <c r="A57" s="22"/>
      <c r="B57" s="18"/>
      <c r="C57" s="7"/>
      <c r="D57" s="7"/>
      <c r="E57" s="7"/>
      <c r="F57" s="7"/>
      <c r="G57" s="7"/>
      <c r="H57" s="7"/>
      <c r="I57" s="13"/>
      <c r="J57" s="48"/>
      <c r="K57" s="72"/>
      <c r="L57" s="75"/>
      <c r="AI57" s="7"/>
      <c r="AJ57" s="7"/>
      <c r="AK57" s="7"/>
      <c r="AL57" s="7"/>
      <c r="AM57" s="7"/>
      <c r="AN57" s="7"/>
      <c r="AO57" s="45"/>
      <c r="AP57" s="48"/>
      <c r="AQ57" s="51"/>
      <c r="AR57" s="54"/>
      <c r="AS57" s="42"/>
      <c r="AT57" s="7"/>
      <c r="AU57" s="7"/>
      <c r="AV57" s="7"/>
      <c r="AW57" s="7"/>
      <c r="AX57" s="7"/>
      <c r="AY57" s="7"/>
      <c r="AZ57" s="45"/>
      <c r="BA57" s="48"/>
      <c r="BB57" s="51"/>
      <c r="BC57" s="54"/>
      <c r="BD57" s="42"/>
      <c r="BE57" s="7"/>
      <c r="BF57" s="7"/>
      <c r="BG57" s="7"/>
      <c r="BH57" s="7"/>
      <c r="BI57" s="7"/>
      <c r="BJ57" s="7"/>
      <c r="BK57" s="45"/>
      <c r="BL57" s="48"/>
      <c r="BM57" s="51"/>
      <c r="BN57" s="54"/>
      <c r="BO57" s="42"/>
    </row>
    <row r="58" spans="1:67" ht="16.8" x14ac:dyDescent="0.3">
      <c r="A58" s="22"/>
      <c r="B58" s="19"/>
      <c r="C58" s="7"/>
      <c r="D58" s="7"/>
      <c r="E58" s="7"/>
      <c r="F58" s="7"/>
      <c r="G58" s="7"/>
      <c r="H58" s="7"/>
      <c r="I58" s="13"/>
      <c r="J58" s="48"/>
      <c r="K58" s="72"/>
      <c r="L58" s="75"/>
      <c r="AI58" s="7"/>
      <c r="AJ58" s="7"/>
      <c r="AK58" s="7"/>
      <c r="AL58" s="7"/>
      <c r="AM58" s="7"/>
      <c r="AN58" s="7"/>
      <c r="AO58" s="45"/>
      <c r="AP58" s="48"/>
      <c r="AQ58" s="51"/>
      <c r="AR58" s="54"/>
      <c r="AS58" s="42"/>
      <c r="AT58" s="7"/>
      <c r="AU58" s="7"/>
      <c r="AV58" s="7"/>
      <c r="AW58" s="7"/>
      <c r="AX58" s="7"/>
      <c r="AY58" s="7"/>
      <c r="AZ58" s="45"/>
      <c r="BA58" s="48"/>
      <c r="BB58" s="51"/>
      <c r="BC58" s="54"/>
      <c r="BD58" s="42"/>
      <c r="BE58" s="7"/>
      <c r="BF58" s="7"/>
      <c r="BG58" s="7"/>
      <c r="BH58" s="7"/>
      <c r="BI58" s="7"/>
      <c r="BJ58" s="7"/>
      <c r="BK58" s="45"/>
      <c r="BL58" s="48"/>
      <c r="BM58" s="51"/>
      <c r="BN58" s="54"/>
      <c r="BO58" s="42"/>
    </row>
    <row r="59" spans="1:67" ht="16.8" x14ac:dyDescent="0.3">
      <c r="A59" s="22"/>
      <c r="B59" s="19" t="s">
        <v>5</v>
      </c>
      <c r="C59" s="9" t="str">
        <f>LOOKUP(C56,{0,25,30,32,33,35,37,38,40,43,45},{"F","D","C-","C","C+","B-","B","B+","A-","A","A+"})</f>
        <v>C-</v>
      </c>
      <c r="D59" s="9" t="str">
        <f>LOOKUP(D56, {0,50,60,63,66,70,73,75,80,85,90}, {"F","D","C-","C","C+","B-","B","B+","A-","A","A+"})</f>
        <v>D</v>
      </c>
      <c r="E59" s="9" t="str">
        <f>LOOKUP(E56, {0,50,60,63,66,70,73,75,80,85,90}, {"F","D","C-","C","C+","B-","B","B+","A-","A","A+"})</f>
        <v>F</v>
      </c>
      <c r="F59" s="9" t="str">
        <f>LOOKUP(F56, {0,50,60,63,66,70,73,75,80,85,90}, {"F","D","C-","C","C+","B-","B","B+","A-","A","A+"})</f>
        <v>F</v>
      </c>
      <c r="G59" s="9" t="str">
        <f>LOOKUP(G56, {0,50,60,63,66,70,73,75,80,85,90}, {"F","D","C-","C","C+","B-","B","B+","A-","A","A+"})</f>
        <v>F</v>
      </c>
      <c r="H59" s="9" t="str">
        <f>LOOKUP(H56, {0,50,60,63,66,70,73,75,80,85,90}, {"F","D","C-","C","C+","B-","B","B+","A-","A","A+"})</f>
        <v>F</v>
      </c>
      <c r="I59" s="13"/>
      <c r="J59" s="48"/>
      <c r="K59" s="72"/>
      <c r="L59" s="75"/>
      <c r="AI59" s="9" t="str">
        <f>LOOKUP(AI56,{0,25,30,32,33,35,37,38,40,43,45},{"F","D","C-","C","C+","B-","B","B+","A-","A","A+"})</f>
        <v>F</v>
      </c>
      <c r="AJ59" s="9" t="str">
        <f>LOOKUP(AJ56, {0,50,60,63,66,70,73,75,80,85,90}, {"F","D","C-","C","C+","B-","B","B+","A-","A","A+"})</f>
        <v>F</v>
      </c>
      <c r="AK59" s="9" t="str">
        <f>LOOKUP(AK56, {0,50,60,63,66,70,73,75,80,85,90}, {"F","D","C-","C","C+","B-","B","B+","A-","A","A+"})</f>
        <v>F</v>
      </c>
      <c r="AL59" s="9" t="str">
        <f>LOOKUP(AL56, {0,50,60,63,66,70,73,75,80,85,90}, {"F","D","C-","C","C+","B-","B","B+","A-","A","A+"})</f>
        <v>F</v>
      </c>
      <c r="AM59" s="9" t="str">
        <f>LOOKUP(AM56, {0,50,60,63,66,70,73,75,80,85,90}, {"F","D","C-","C","C+","B-","B","B+","A-","A","A+"})</f>
        <v>F</v>
      </c>
      <c r="AN59" s="9" t="str">
        <f>LOOKUP(AN56, {0,50,60,63,66,70,73,75,80,85,90}, {"F","D","C-","C","C+","B-","B","B+","A-","A","A+"})</f>
        <v>F</v>
      </c>
      <c r="AO59" s="45"/>
      <c r="AP59" s="48"/>
      <c r="AQ59" s="51"/>
      <c r="AR59" s="54"/>
      <c r="AS59" s="42"/>
      <c r="AT59" s="9" t="str">
        <f>LOOKUP(AT56, {0,50,60,63,66,70,73,75,80,85,90}, {"F","D","C-","C","C+","B-","B","B+","A-","A","A+"})</f>
        <v>F</v>
      </c>
      <c r="AU59" s="9" t="str">
        <f>LOOKUP(AU56, {0,50,60,63,66,70,73,75,80,85,90}, {"F","D","C-","C","C+","B-","B","B+","A-","A","A+"})</f>
        <v>F</v>
      </c>
      <c r="AV59" s="9" t="str">
        <f>LOOKUP(AV56, {0,50,60,63,66,70,73,75,80,85,90}, {"F","D","C-","C","C+","B-","B","B+","A-","A","A+"})</f>
        <v>F</v>
      </c>
      <c r="AW59" s="9" t="str">
        <f>LOOKUP(AW56, {0,50,60,63,66,70,73,75,80,85,90}, {"F","D","C-","C","C+","B-","B","B+","A-","A","A+"})</f>
        <v>F</v>
      </c>
      <c r="AX59" s="9" t="str">
        <f>LOOKUP(AX56, {0,50,60,63,66,70,73,75,80,85,90}, {"F","D","C-","C","C+","B-","B","B+","A-","A","A+"})</f>
        <v>F</v>
      </c>
      <c r="AY59" s="9" t="str">
        <f>LOOKUP(AY56, {0,50,60,63,66,70,73,75,80,85,90}, {"F","D","C-","C","C+","B-","B","B+","A-","A","A+"})</f>
        <v>F</v>
      </c>
      <c r="AZ59" s="45"/>
      <c r="BA59" s="48"/>
      <c r="BB59" s="51"/>
      <c r="BC59" s="54"/>
      <c r="BD59" s="42"/>
      <c r="BE59" s="9" t="str">
        <f>LOOKUP(BE56, {0,50,60,63,66,70,73,75,80,85,90}, {"F","D","C-","C","C+","B-","B","B+","A-","A","A+"})</f>
        <v>F</v>
      </c>
      <c r="BF59" s="9" t="str">
        <f>LOOKUP(BF56, {0,50,60,63,66,70,73,75,80,85,90}, {"F","D","C-","C","C+","B-","B","B+","A-","A","A+"})</f>
        <v>F</v>
      </c>
      <c r="BG59" s="9" t="str">
        <f>LOOKUP(BG56, {0,50,60,63,66,70,73,75,80,85,90}, {"F","D","C-","C","C+","B-","B","B+","A-","A","A+"})</f>
        <v>F</v>
      </c>
      <c r="BH59" s="9" t="str">
        <f>LOOKUP(BH56, {0,50,60,63,66,70,73,75,80,85,90}, {"F","D","C-","C","C+","B-","B","B+","A-","A","A+"})</f>
        <v>F</v>
      </c>
      <c r="BI59" s="9" t="str">
        <f>LOOKUP(BI56, {0,50,60,63,66,70,73,75,80,85,90}, {"F","D","C-","C","C+","B-","B","B+","A-","A","A+"})</f>
        <v>F</v>
      </c>
      <c r="BJ59" s="9" t="str">
        <f>LOOKUP(BJ56, {0,50,60,63,66,70,73,75,80,85,90}, {"F","D","C-","C","C+","B-","B","B+","A-","A","A+"})</f>
        <v>F</v>
      </c>
      <c r="BK59" s="45"/>
      <c r="BL59" s="48"/>
      <c r="BM59" s="51"/>
      <c r="BN59" s="54"/>
      <c r="BO59" s="42"/>
    </row>
    <row r="60" spans="1:67" ht="17.399999999999999" thickBot="1" x14ac:dyDescent="0.35">
      <c r="A60" s="23"/>
      <c r="B60" s="20" t="s">
        <v>6</v>
      </c>
      <c r="C60" s="36" t="str">
        <f>LOOKUP(C56, {0,25,26,27,28,29,30,31,32,33,34,35,36,37,38,39,40,41,42,43,44,45,50}, {"0","1","1.2","1.4","1.6","1.8","2.00","2.20","2.40","2.60","2.80","3.00","3.20","3.40","3.60","3.80","4.00","4.00","4.00","4.00","4.00","4.00","4.00"})</f>
        <v>2.00</v>
      </c>
      <c r="D60" s="12" t="str">
        <f>LOOKUP(D56,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E60" s="12" t="str">
        <f>LOOKUP(E56,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60" s="12" t="str">
        <f>LOOKUP(F56,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60" s="12" t="str">
        <f>LOOKUP(G56,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60" s="12" t="str">
        <f>LOOKUP(H56,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I60" s="14"/>
      <c r="J60" s="49"/>
      <c r="K60" s="73"/>
      <c r="L60" s="76"/>
      <c r="AI60" s="36" t="str">
        <f>LOOKUP(AI56, {0,25,26,27,28,29,30,31,32,33,34,35,36,37,38,39,40,41,42,43,44,45,50}, {"0","1","1.2","1.4","1.6","1.8","2.00","2.20","2.40","2.60","2.80","3.00","3.20","3.40","3.60","3.80","4.00","4.00","4.00","4.00","4.00","4.00","4.00"})</f>
        <v>0</v>
      </c>
      <c r="AJ60" s="12" t="str">
        <f>LOOKUP(AJ56,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60" s="12" t="str">
        <f>LOOKUP(AK56,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60" s="12" t="str">
        <f>LOOKUP(AL56,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60" s="12" t="str">
        <f>LOOKUP(AM56,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60" s="12" t="str">
        <f>LOOKUP(AN56,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O60" s="46"/>
      <c r="AP60" s="49"/>
      <c r="AQ60" s="52"/>
      <c r="AR60" s="55"/>
      <c r="AS60" s="43"/>
      <c r="AT60" s="12" t="str">
        <f>LOOKUP(AT56,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60" s="12" t="str">
        <f>LOOKUP(AU56,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60" s="12" t="str">
        <f>LOOKUP(AV56,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60" s="12" t="str">
        <f>LOOKUP(AW56,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60" s="12" t="str">
        <f>LOOKUP(AX56,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60" s="12" t="str">
        <f>LOOKUP(AY56,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60" s="46"/>
      <c r="BA60" s="49"/>
      <c r="BB60" s="52"/>
      <c r="BC60" s="55"/>
      <c r="BD60" s="43"/>
      <c r="BE60" s="12" t="str">
        <f>LOOKUP(BE56,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60" s="12" t="str">
        <f>LOOKUP(BF56,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60" s="12" t="str">
        <f>LOOKUP(BG56,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60" s="12" t="str">
        <f>LOOKUP(BH56,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60" s="12" t="str">
        <f>LOOKUP(BI56,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60" s="12" t="str">
        <f>LOOKUP(BJ56,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60" s="46"/>
      <c r="BL60" s="49"/>
      <c r="BM60" s="52"/>
      <c r="BN60" s="55"/>
      <c r="BO60" s="43"/>
    </row>
    <row r="61" spans="1:67" ht="16.8" x14ac:dyDescent="0.3">
      <c r="A61" s="21">
        <v>10</v>
      </c>
      <c r="B61" s="17" t="s">
        <v>11</v>
      </c>
      <c r="C61" s="24">
        <v>2</v>
      </c>
      <c r="D61" s="7">
        <v>3</v>
      </c>
      <c r="E61" s="7">
        <v>3</v>
      </c>
      <c r="F61" s="7">
        <v>3</v>
      </c>
      <c r="G61" s="7">
        <v>3</v>
      </c>
      <c r="H61" s="7">
        <v>3</v>
      </c>
      <c r="I61" s="16">
        <f>SUM(C61:H61)</f>
        <v>17</v>
      </c>
      <c r="J61" s="47">
        <f>I62*100/600</f>
        <v>42.666666666666664</v>
      </c>
      <c r="K61" s="71">
        <f>(C61*C66+D61*D66+E61*E66+F61*F66+G61*G66+H61*H66)/(C61+D61+E61+F61+G61+H61)</f>
        <v>0.92941176470588238</v>
      </c>
      <c r="L61" s="74" t="str">
        <f>LOOKUP(K61,{0,1},{"Dropped Out"," Promoted"})</f>
        <v>Dropped Out</v>
      </c>
      <c r="AI61" s="24">
        <v>2</v>
      </c>
      <c r="AJ61" s="25">
        <v>3</v>
      </c>
      <c r="AK61" s="25">
        <v>3</v>
      </c>
      <c r="AL61" s="25">
        <v>3</v>
      </c>
      <c r="AM61" s="25">
        <v>3</v>
      </c>
      <c r="AN61" s="26">
        <v>3</v>
      </c>
      <c r="AO61" s="44">
        <f>SUM(AI62,AJ62,AK62,,AL62,AM62,AN62)</f>
        <v>0</v>
      </c>
      <c r="AP61" s="47">
        <f>AO61*100/550</f>
        <v>0</v>
      </c>
      <c r="AQ61" s="50">
        <f>(AI61*AI66+AJ61*AJ66+AK61*AK66+AL61*AL66+AM61*AM66+AN61*AN66)/(AI61+AJ61+AK61+AL61+AM61+AN61)</f>
        <v>0</v>
      </c>
      <c r="AR61" s="53">
        <f>(C61*C66+D61*D66+E61*E66+F61*F66+H61*H66+G61*G66++AI61*AI66+AJ61*AJ66+AK61*AK66+AL61*AL66+AM61*AM66+AN61*AN66)/(C61+D61+E61+F61+H61+G61+AI61+AJ61+AK61+AL61+AM61+AN61)</f>
        <v>0.46470588235294119</v>
      </c>
      <c r="AS61" s="41" t="str">
        <f>LOOKUP(AR61,{0,1.5},{"Dropped Out","Promoted"})</f>
        <v>Dropped Out</v>
      </c>
      <c r="AT61" s="24">
        <v>3</v>
      </c>
      <c r="AU61" s="25">
        <v>3</v>
      </c>
      <c r="AV61" s="25">
        <v>3</v>
      </c>
      <c r="AW61" s="25">
        <v>3</v>
      </c>
      <c r="AX61" s="25">
        <v>3</v>
      </c>
      <c r="AY61" s="26">
        <v>3</v>
      </c>
      <c r="AZ61" s="44">
        <f>SUM(AT62,AU62,AV62,,AW62,AX62,AY62)</f>
        <v>0</v>
      </c>
      <c r="BA61" s="47">
        <f>AZ61*100/600</f>
        <v>0</v>
      </c>
      <c r="BB61" s="50">
        <f>(AT61*AT66+AU61*AU66+AV61*AV66+AW61*AW66+AX61*AX66+AY61*AY66)/(AT61+AU61+AV61+AW61+AX61+AY61)</f>
        <v>0</v>
      </c>
      <c r="BC61" s="53">
        <f>(C61*C66+D61*D66+E61*E66+F61*F66+H61*H66+G61*G66+AI61*AI66+AJ61*AJ66+AK61*AK66+AL61*AL66+AM61*AM66+AN61*AN66+AT61*AT66+AU61*AU66+AV61*AV66+AW61*AW66+AX61*AX66+AY61*AY66)/(C61+D61+E61+F61+H61+G61+AI61+AJ61+AK61+AL61+AM61+AN61+AT61+AU61+AV61+AW61+AX61+AY61)</f>
        <v>0.30384615384615388</v>
      </c>
      <c r="BD61" s="41" t="str">
        <f>LOOKUP(BC61,{0,1.75},{"Dropped Out","Promoted"})</f>
        <v>Dropped Out</v>
      </c>
      <c r="BE61" s="24">
        <v>3</v>
      </c>
      <c r="BF61" s="25">
        <v>3</v>
      </c>
      <c r="BG61" s="25">
        <v>3</v>
      </c>
      <c r="BH61" s="25">
        <v>3</v>
      </c>
      <c r="BI61" s="25">
        <v>3</v>
      </c>
      <c r="BJ61" s="26">
        <v>3</v>
      </c>
      <c r="BK61" s="44">
        <f>SUM(BE62,BF62,BG62,,BH62,BI62,BJ62)</f>
        <v>0</v>
      </c>
      <c r="BL61" s="47">
        <f>BK61*100/600</f>
        <v>0</v>
      </c>
      <c r="BM61" s="50">
        <f>(BE61*BE66+BF61*BF66+BG61*BG66+BH61*BH66+BI61*BI66+BJ61*BJ66)/(BE61+BF61+BG61+BH61+BI61+BJ61)</f>
        <v>0</v>
      </c>
      <c r="BN61" s="53">
        <f>(C61*C66+D61*D66+E61*E66+F61*F66+H61*H66+G61*G66+AI61*AI66+AJ61*AJ66+AK61*AK66+AL61*AL66+AM61*AM66+AN61*AN66+AT61*AT66+AU61*AU66+AV61*AV66+AW61*AW66+AX61*AX66+AY61*AY66+BE61*BE66+BF61*BF66+BG61*BG66+BH61*BH66+BI61*BI66+BJ61*BJ66)/(C61+D61+E61+F61+H61+G61+AI61+AJ61+AK61+AL61+AM61+AN61+AT61+AU61+AV61+AW61+AX61+AY61+BE61+BF61+BG61+BH61+BI61+BJ61)</f>
        <v>0.22571428571428573</v>
      </c>
      <c r="BO61" s="41" t="str">
        <f>LOOKUP(BN61,{0,2},{"Dropped Out","Promoted"})</f>
        <v>Dropped Out</v>
      </c>
    </row>
    <row r="62" spans="1:67" ht="16.8" x14ac:dyDescent="0.3">
      <c r="A62" s="22" t="s">
        <v>34</v>
      </c>
      <c r="B62" s="18" t="s">
        <v>12</v>
      </c>
      <c r="C62" s="7">
        <v>37</v>
      </c>
      <c r="D62" s="7">
        <v>50</v>
      </c>
      <c r="E62" s="7">
        <v>50</v>
      </c>
      <c r="F62" s="7">
        <v>50</v>
      </c>
      <c r="G62" s="7">
        <v>37</v>
      </c>
      <c r="H62" s="7">
        <v>32</v>
      </c>
      <c r="I62" s="35">
        <f>SUM(C62:H62)</f>
        <v>256</v>
      </c>
      <c r="J62" s="48"/>
      <c r="K62" s="72"/>
      <c r="L62" s="75"/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45"/>
      <c r="AP62" s="48"/>
      <c r="AQ62" s="51"/>
      <c r="AR62" s="54"/>
      <c r="AS62" s="42"/>
      <c r="AT62" s="7"/>
      <c r="AU62" s="7"/>
      <c r="AV62" s="7"/>
      <c r="AW62" s="7"/>
      <c r="AX62" s="7"/>
      <c r="AY62" s="7"/>
      <c r="AZ62" s="45"/>
      <c r="BA62" s="48"/>
      <c r="BB62" s="51"/>
      <c r="BC62" s="54"/>
      <c r="BD62" s="42"/>
      <c r="BE62" s="7"/>
      <c r="BF62" s="7"/>
      <c r="BG62" s="7"/>
      <c r="BH62" s="7"/>
      <c r="BI62" s="7"/>
      <c r="BJ62" s="7"/>
      <c r="BK62" s="45"/>
      <c r="BL62" s="48"/>
      <c r="BM62" s="51"/>
      <c r="BN62" s="54"/>
      <c r="BO62" s="42"/>
    </row>
    <row r="63" spans="1:67" ht="16.8" x14ac:dyDescent="0.3">
      <c r="A63" s="22"/>
      <c r="B63" s="18"/>
      <c r="C63" s="7"/>
      <c r="D63" s="7"/>
      <c r="E63" s="7"/>
      <c r="F63" s="7"/>
      <c r="G63" s="7"/>
      <c r="H63" s="7"/>
      <c r="I63" s="13"/>
      <c r="J63" s="48"/>
      <c r="K63" s="72"/>
      <c r="L63" s="75"/>
      <c r="AI63" s="7"/>
      <c r="AJ63" s="7"/>
      <c r="AK63" s="7"/>
      <c r="AL63" s="7"/>
      <c r="AM63" s="7"/>
      <c r="AN63" s="7"/>
      <c r="AO63" s="45"/>
      <c r="AP63" s="48"/>
      <c r="AQ63" s="51"/>
      <c r="AR63" s="54"/>
      <c r="AS63" s="42"/>
      <c r="AT63" s="7"/>
      <c r="AU63" s="7"/>
      <c r="AV63" s="7"/>
      <c r="AW63" s="7"/>
      <c r="AX63" s="7"/>
      <c r="AY63" s="7"/>
      <c r="AZ63" s="45"/>
      <c r="BA63" s="48"/>
      <c r="BB63" s="51"/>
      <c r="BC63" s="54"/>
      <c r="BD63" s="42"/>
      <c r="BE63" s="7"/>
      <c r="BF63" s="7"/>
      <c r="BG63" s="7"/>
      <c r="BH63" s="7"/>
      <c r="BI63" s="7"/>
      <c r="BJ63" s="7"/>
      <c r="BK63" s="45"/>
      <c r="BL63" s="48"/>
      <c r="BM63" s="51"/>
      <c r="BN63" s="54"/>
      <c r="BO63" s="42"/>
    </row>
    <row r="64" spans="1:67" ht="16.8" x14ac:dyDescent="0.3">
      <c r="A64" s="22"/>
      <c r="B64" s="19"/>
      <c r="C64" s="7"/>
      <c r="D64" s="7"/>
      <c r="E64" s="7"/>
      <c r="F64" s="7"/>
      <c r="G64" s="7"/>
      <c r="H64" s="7"/>
      <c r="I64" s="13"/>
      <c r="J64" s="48"/>
      <c r="K64" s="72"/>
      <c r="L64" s="75"/>
      <c r="AI64" s="7"/>
      <c r="AJ64" s="7"/>
      <c r="AK64" s="7"/>
      <c r="AL64" s="7"/>
      <c r="AM64" s="7"/>
      <c r="AN64" s="7"/>
      <c r="AO64" s="45"/>
      <c r="AP64" s="48"/>
      <c r="AQ64" s="51"/>
      <c r="AR64" s="54"/>
      <c r="AS64" s="42"/>
      <c r="AT64" s="7"/>
      <c r="AU64" s="7"/>
      <c r="AV64" s="7"/>
      <c r="AW64" s="7"/>
      <c r="AX64" s="7"/>
      <c r="AY64" s="7"/>
      <c r="AZ64" s="45"/>
      <c r="BA64" s="48"/>
      <c r="BB64" s="51"/>
      <c r="BC64" s="54"/>
      <c r="BD64" s="42"/>
      <c r="BE64" s="7"/>
      <c r="BF64" s="7"/>
      <c r="BG64" s="7"/>
      <c r="BH64" s="7"/>
      <c r="BI64" s="7"/>
      <c r="BJ64" s="7"/>
      <c r="BK64" s="45"/>
      <c r="BL64" s="48"/>
      <c r="BM64" s="51"/>
      <c r="BN64" s="54"/>
      <c r="BO64" s="42"/>
    </row>
    <row r="65" spans="1:67" ht="16.8" x14ac:dyDescent="0.3">
      <c r="A65" s="22"/>
      <c r="B65" s="19" t="s">
        <v>5</v>
      </c>
      <c r="C65" s="9" t="str">
        <f>LOOKUP(C62,{0,25,30,32,33,35,37,38,40,43,45},{"F","D","C-","C","C+","B-","B","B+","A-","A","A+"})</f>
        <v>B</v>
      </c>
      <c r="D65" s="9" t="str">
        <f>LOOKUP(D62, {0,50,60,63,66,70,73,75,80,85,90}, {"F","D","C-","C","C+","B-","B","B+","A-","A","A+"})</f>
        <v>D</v>
      </c>
      <c r="E65" s="9" t="str">
        <f>LOOKUP(E62, {0,50,60,63,66,70,73,75,80,85,90}, {"F","D","C-","C","C+","B-","B","B+","A-","A","A+"})</f>
        <v>D</v>
      </c>
      <c r="F65" s="9" t="str">
        <f>LOOKUP(F62, {0,50,60,63,66,70,73,75,80,85,90}, {"F","D","C-","C","C+","B-","B","B+","A-","A","A+"})</f>
        <v>D</v>
      </c>
      <c r="G65" s="9" t="str">
        <f>LOOKUP(G62, {0,50,60,63,66,70,73,75,80,85,90}, {"F","D","C-","C","C+","B-","B","B+","A-","A","A+"})</f>
        <v>F</v>
      </c>
      <c r="H65" s="9" t="str">
        <f>LOOKUP(H62, {0,50,60,63,66,70,73,75,80,85,90}, {"F","D","C-","C","C+","B-","B","B+","A-","A","A+"})</f>
        <v>F</v>
      </c>
      <c r="I65" s="13"/>
      <c r="J65" s="48"/>
      <c r="K65" s="72"/>
      <c r="L65" s="75"/>
      <c r="AI65" s="9" t="str">
        <f>LOOKUP(AI62,{0,25,30,32,33,35,37,38,40,43,45},{"F","D","C-","C","C+","B-","B","B+","A-","A","A+"})</f>
        <v>F</v>
      </c>
      <c r="AJ65" s="9" t="str">
        <f>LOOKUP(AJ62, {0,50,60,63,66,70,73,75,80,85,90}, {"F","D","C-","C","C+","B-","B","B+","A-","A","A+"})</f>
        <v>F</v>
      </c>
      <c r="AK65" s="9" t="str">
        <f>LOOKUP(AK62, {0,50,60,63,66,70,73,75,80,85,90}, {"F","D","C-","C","C+","B-","B","B+","A-","A","A+"})</f>
        <v>F</v>
      </c>
      <c r="AL65" s="9" t="str">
        <f>LOOKUP(AL62, {0,50,60,63,66,70,73,75,80,85,90}, {"F","D","C-","C","C+","B-","B","B+","A-","A","A+"})</f>
        <v>F</v>
      </c>
      <c r="AM65" s="9" t="str">
        <f>LOOKUP(AM62, {0,50,60,63,66,70,73,75,80,85,90}, {"F","D","C-","C","C+","B-","B","B+","A-","A","A+"})</f>
        <v>F</v>
      </c>
      <c r="AN65" s="9" t="str">
        <f>LOOKUP(AN62, {0,50,60,63,66,70,73,75,80,85,90}, {"F","D","C-","C","C+","B-","B","B+","A-","A","A+"})</f>
        <v>F</v>
      </c>
      <c r="AO65" s="45"/>
      <c r="AP65" s="48"/>
      <c r="AQ65" s="51"/>
      <c r="AR65" s="54"/>
      <c r="AS65" s="42"/>
      <c r="AT65" s="9" t="str">
        <f>LOOKUP(AT62, {0,50,60,63,66,70,73,75,80,85,90}, {"F","D","C-","C","C+","B-","B","B+","A-","A","A+"})</f>
        <v>F</v>
      </c>
      <c r="AU65" s="9" t="str">
        <f>LOOKUP(AU62, {0,50,60,63,66,70,73,75,80,85,90}, {"F","D","C-","C","C+","B-","B","B+","A-","A","A+"})</f>
        <v>F</v>
      </c>
      <c r="AV65" s="9" t="str">
        <f>LOOKUP(AV62, {0,50,60,63,66,70,73,75,80,85,90}, {"F","D","C-","C","C+","B-","B","B+","A-","A","A+"})</f>
        <v>F</v>
      </c>
      <c r="AW65" s="9" t="str">
        <f>LOOKUP(AW62, {0,50,60,63,66,70,73,75,80,85,90}, {"F","D","C-","C","C+","B-","B","B+","A-","A","A+"})</f>
        <v>F</v>
      </c>
      <c r="AX65" s="9" t="str">
        <f>LOOKUP(AX62, {0,50,60,63,66,70,73,75,80,85,90}, {"F","D","C-","C","C+","B-","B","B+","A-","A","A+"})</f>
        <v>F</v>
      </c>
      <c r="AY65" s="9" t="str">
        <f>LOOKUP(AY62, {0,50,60,63,66,70,73,75,80,85,90}, {"F","D","C-","C","C+","B-","B","B+","A-","A","A+"})</f>
        <v>F</v>
      </c>
      <c r="AZ65" s="45"/>
      <c r="BA65" s="48"/>
      <c r="BB65" s="51"/>
      <c r="BC65" s="54"/>
      <c r="BD65" s="42"/>
      <c r="BE65" s="9" t="str">
        <f>LOOKUP(BE62, {0,50,60,63,66,70,73,75,80,85,90}, {"F","D","C-","C","C+","B-","B","B+","A-","A","A+"})</f>
        <v>F</v>
      </c>
      <c r="BF65" s="9" t="str">
        <f>LOOKUP(BF62, {0,50,60,63,66,70,73,75,80,85,90}, {"F","D","C-","C","C+","B-","B","B+","A-","A","A+"})</f>
        <v>F</v>
      </c>
      <c r="BG65" s="9" t="str">
        <f>LOOKUP(BG62, {0,50,60,63,66,70,73,75,80,85,90}, {"F","D","C-","C","C+","B-","B","B+","A-","A","A+"})</f>
        <v>F</v>
      </c>
      <c r="BH65" s="9" t="str">
        <f>LOOKUP(BH62, {0,50,60,63,66,70,73,75,80,85,90}, {"F","D","C-","C","C+","B-","B","B+","A-","A","A+"})</f>
        <v>F</v>
      </c>
      <c r="BI65" s="9" t="str">
        <f>LOOKUP(BI62, {0,50,60,63,66,70,73,75,80,85,90}, {"F","D","C-","C","C+","B-","B","B+","A-","A","A+"})</f>
        <v>F</v>
      </c>
      <c r="BJ65" s="9" t="str">
        <f>LOOKUP(BJ62, {0,50,60,63,66,70,73,75,80,85,90}, {"F","D","C-","C","C+","B-","B","B+","A-","A","A+"})</f>
        <v>F</v>
      </c>
      <c r="BK65" s="45"/>
      <c r="BL65" s="48"/>
      <c r="BM65" s="51"/>
      <c r="BN65" s="54"/>
      <c r="BO65" s="42"/>
    </row>
    <row r="66" spans="1:67" ht="17.399999999999999" thickBot="1" x14ac:dyDescent="0.35">
      <c r="A66" s="23"/>
      <c r="B66" s="20" t="s">
        <v>6</v>
      </c>
      <c r="C66" s="36" t="str">
        <f>LOOKUP(C62, {0,25,26,27,28,29,30,31,32,33,34,35,36,37,38,39,40,41,42,43,44,45,50}, {"0","1","1.2","1.4","1.6","1.8","2.00","2.20","2.40","2.60","2.80","3.00","3.20","3.40","3.60","3.80","4.00","4.00","4.00","4.00","4.00","4.00","4.00"})</f>
        <v>3.40</v>
      </c>
      <c r="D66" s="12" t="str">
        <f>LOOKUP(D62,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E66" s="12" t="str">
        <f>LOOKUP(E62,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F66" s="12" t="str">
        <f>LOOKUP(F62,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G66" s="12" t="str">
        <f>LOOKUP(G62,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66" s="12" t="str">
        <f>LOOKUP(H62,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I66" s="14"/>
      <c r="J66" s="49"/>
      <c r="K66" s="73"/>
      <c r="L66" s="76"/>
      <c r="AI66" s="36" t="str">
        <f>LOOKUP(AI62, {0,25,26,27,28,29,30,31,32,33,34,35,36,37,38,39,40,41,42,43,44,45,50}, {"0","1","1.2","1.4","1.6","1.8","2.00","2.20","2.40","2.60","2.80","3.00","3.20","3.40","3.60","3.80","4.00","4.00","4.00","4.00","4.00","4.00","4.00"})</f>
        <v>0</v>
      </c>
      <c r="AJ66" s="12" t="str">
        <f>LOOKUP(AJ62,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66" s="12" t="str">
        <f>LOOKUP(AK62,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66" s="12" t="str">
        <f>LOOKUP(AL62,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66" s="12" t="str">
        <f>LOOKUP(AM62,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66" s="12" t="str">
        <f>LOOKUP(AN62,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O66" s="46"/>
      <c r="AP66" s="49"/>
      <c r="AQ66" s="52"/>
      <c r="AR66" s="55"/>
      <c r="AS66" s="43"/>
      <c r="AT66" s="12" t="str">
        <f>LOOKUP(AT62,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66" s="12" t="str">
        <f>LOOKUP(AU62,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66" s="12" t="str">
        <f>LOOKUP(AV62,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66" s="12" t="str">
        <f>LOOKUP(AW62,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66" s="12" t="str">
        <f>LOOKUP(AX62,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66" s="12" t="str">
        <f>LOOKUP(AY62,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66" s="46"/>
      <c r="BA66" s="49"/>
      <c r="BB66" s="52"/>
      <c r="BC66" s="55"/>
      <c r="BD66" s="43"/>
      <c r="BE66" s="12" t="str">
        <f>LOOKUP(BE62,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66" s="12" t="str">
        <f>LOOKUP(BF62,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66" s="12" t="str">
        <f>LOOKUP(BG62,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66" s="12" t="str">
        <f>LOOKUP(BH62,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66" s="12" t="str">
        <f>LOOKUP(BI62,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66" s="12" t="str">
        <f>LOOKUP(BJ62,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66" s="46"/>
      <c r="BL66" s="49"/>
      <c r="BM66" s="52"/>
      <c r="BN66" s="55"/>
      <c r="BO66" s="43"/>
    </row>
    <row r="67" spans="1:67" ht="16.8" x14ac:dyDescent="0.3">
      <c r="A67" s="21">
        <v>11</v>
      </c>
      <c r="B67" s="17" t="s">
        <v>11</v>
      </c>
      <c r="C67" s="24">
        <v>2</v>
      </c>
      <c r="D67" s="7">
        <v>3</v>
      </c>
      <c r="E67" s="7">
        <v>3</v>
      </c>
      <c r="F67" s="7">
        <v>3</v>
      </c>
      <c r="G67" s="7">
        <v>3</v>
      </c>
      <c r="H67" s="7">
        <v>3</v>
      </c>
      <c r="I67" s="16">
        <f>SUM(C67:H67)</f>
        <v>17</v>
      </c>
      <c r="J67" s="47">
        <f>I68*100/600</f>
        <v>58.333333333333336</v>
      </c>
      <c r="K67" s="71">
        <f>(C67*C72+D67*D72+E67*E72+F67*F72+G67*G72+H67*H72)/(C67+D67+E67+F67+G67+H67)</f>
        <v>2.3941176470588239</v>
      </c>
      <c r="L67" s="74" t="str">
        <f>LOOKUP(K67,{0,1},{"Dropped Out"," Promoted"})</f>
        <v xml:space="preserve"> Promoted</v>
      </c>
      <c r="AI67" s="24">
        <v>2</v>
      </c>
      <c r="AJ67" s="25">
        <v>3</v>
      </c>
      <c r="AK67" s="25">
        <v>3</v>
      </c>
      <c r="AL67" s="25">
        <v>3</v>
      </c>
      <c r="AM67" s="25">
        <v>3</v>
      </c>
      <c r="AN67" s="26">
        <v>3</v>
      </c>
      <c r="AO67" s="44">
        <f>SUM(AI68,AJ68,AK68,,AL68,AM68,AN68)</f>
        <v>429</v>
      </c>
      <c r="AP67" s="47">
        <f>AO67*100/550</f>
        <v>78</v>
      </c>
      <c r="AQ67" s="50">
        <f>(AI67*AI72+AJ67*AJ72+AK67*AK72+AL67*AL72+AM67*AM72+AN67*AN72)/(AI67+AJ67+AK67+AL67+AM67+AN67)</f>
        <v>3.5941176470588236</v>
      </c>
      <c r="AR67" s="53">
        <f>(C67*C72+D67*D72+E67*E72+F67*F72+H67*H72+G67*G72++AI67*AI72+AJ67*AJ72+AK67*AK72+AL67*AL72+AM67*AM72+AN67*AN72)/(C67+D67+E67+F67+H67+G67+AI67+AJ67+AK67+AL67+AM67+AN67)</f>
        <v>2.994117647058824</v>
      </c>
      <c r="AS67" s="41" t="str">
        <f>LOOKUP(AR67,{0,1.5},{"Dropped Out","Promoted"})</f>
        <v>Promoted</v>
      </c>
      <c r="AT67" s="24">
        <v>3</v>
      </c>
      <c r="AU67" s="25">
        <v>3</v>
      </c>
      <c r="AV67" s="25">
        <v>3</v>
      </c>
      <c r="AW67" s="25">
        <v>3</v>
      </c>
      <c r="AX67" s="25">
        <v>3</v>
      </c>
      <c r="AY67" s="26">
        <v>3</v>
      </c>
      <c r="AZ67" s="44">
        <f>SUM(AT68,AU68,AV68,,AW68,AX68,AY68)</f>
        <v>453</v>
      </c>
      <c r="BA67" s="47">
        <f>AZ67*100/600</f>
        <v>75.5</v>
      </c>
      <c r="BB67" s="50">
        <f>(AT67*AT72+AU67*AU72+AV67*AV72+AW67*AW72+AX67*AX72+AY67*AY72)/(AT67+AU67+AV67+AW67+AX67+AY67)</f>
        <v>3.55</v>
      </c>
      <c r="BC67" s="53">
        <f>(C67*C72+D67*D72+E67*E72+F67*F72+H67*H72+G67*G72+AI67*AI72+AJ67*AJ72+AK67*AK72+AL67*AL72+AM67*AM72+AN67*AN72+AT67*AT72+AU67*AU72+AV67*AV72+AW67*AW72+AX67*AX72+AY67*AY72)/(C67+D67+E67+F67+H67+G67+AI67+AJ67+AK67+AL67+AM67+AN67+AT67+AU67+AV67+AW67+AX67+AY67)</f>
        <v>3.1865384615384618</v>
      </c>
      <c r="BD67" s="41" t="str">
        <f>LOOKUP(BC67,{0,1.75},{"Dropped Out","Promoted"})</f>
        <v>Promoted</v>
      </c>
      <c r="BE67" s="24">
        <v>3</v>
      </c>
      <c r="BF67" s="25">
        <v>3</v>
      </c>
      <c r="BG67" s="25">
        <v>3</v>
      </c>
      <c r="BH67" s="25">
        <v>3</v>
      </c>
      <c r="BI67" s="25">
        <v>3</v>
      </c>
      <c r="BJ67" s="26">
        <v>3</v>
      </c>
      <c r="BK67" s="44">
        <f>SUM(BE68,BF68,BG68,,BH68,BI68,BJ68)</f>
        <v>463</v>
      </c>
      <c r="BL67" s="47">
        <f>BK67*100/600</f>
        <v>77.166666666666671</v>
      </c>
      <c r="BM67" s="50">
        <f>(BE67*BE72+BF67*BF72+BG67*BG72+BH67*BH72+BI67*BI72+BJ67*BJ72)/(BE67+BF67+BG67+BH67+BI67+BJ67)</f>
        <v>3.5</v>
      </c>
      <c r="BN67" s="53">
        <f>(C67*C72+D67*D72+E67*E72+F67*F72+H67*H72+G67*G72+AI67*AI72+AJ67*AJ72+AK67*AK72+AL67*AL72+AM67*AM72+AN67*AN72+AT67*AT72+AU67*AU72+AV67*AV72+AW67*AW72+AX67*AX72+AY67*AY72+BE67*BE72+BF67*BF72+BG67*BG72+BH67*BH72+BI67*BI72+BJ67*BJ72)/(C67+D67+E67+F67+H67+G67+AI67+AJ67+AK67+AL67+AM67+AN67+AT67+AU67+AV67+AW67+AX67+AY67+BE67+BF67+BG67+BH67+BI67+BJ67)</f>
        <v>3.2671428571428569</v>
      </c>
      <c r="BO67" s="41" t="str">
        <f>LOOKUP(BN67,{0,2},{"Dropped Out","Promoted"})</f>
        <v>Promoted</v>
      </c>
    </row>
    <row r="68" spans="1:67" ht="16.8" x14ac:dyDescent="0.3">
      <c r="A68" s="22" t="s">
        <v>134</v>
      </c>
      <c r="B68" s="18" t="s">
        <v>12</v>
      </c>
      <c r="C68" s="7">
        <v>37</v>
      </c>
      <c r="D68" s="7">
        <v>62</v>
      </c>
      <c r="E68" s="7">
        <v>54</v>
      </c>
      <c r="F68" s="7">
        <v>62</v>
      </c>
      <c r="G68" s="7">
        <v>66</v>
      </c>
      <c r="H68" s="7">
        <v>69</v>
      </c>
      <c r="I68" s="35">
        <f>SUM(C68:H68)</f>
        <v>350</v>
      </c>
      <c r="J68" s="48"/>
      <c r="K68" s="72"/>
      <c r="L68" s="75"/>
      <c r="AI68" s="7">
        <v>40</v>
      </c>
      <c r="AJ68" s="7">
        <v>77</v>
      </c>
      <c r="AK68" s="7">
        <v>65</v>
      </c>
      <c r="AL68" s="7">
        <v>75</v>
      </c>
      <c r="AM68" s="7">
        <v>82</v>
      </c>
      <c r="AN68" s="7">
        <v>90</v>
      </c>
      <c r="AO68" s="45"/>
      <c r="AP68" s="48"/>
      <c r="AQ68" s="51"/>
      <c r="AR68" s="54"/>
      <c r="AS68" s="42"/>
      <c r="AT68" s="7">
        <v>78</v>
      </c>
      <c r="AU68" s="7">
        <v>67</v>
      </c>
      <c r="AV68" s="7">
        <v>75</v>
      </c>
      <c r="AW68" s="7">
        <v>73</v>
      </c>
      <c r="AX68" s="7">
        <v>80</v>
      </c>
      <c r="AY68" s="7">
        <v>80</v>
      </c>
      <c r="AZ68" s="45"/>
      <c r="BA68" s="48"/>
      <c r="BB68" s="51"/>
      <c r="BC68" s="54"/>
      <c r="BD68" s="42"/>
      <c r="BE68" s="7">
        <v>81</v>
      </c>
      <c r="BF68" s="7">
        <v>59</v>
      </c>
      <c r="BG68" s="7">
        <v>77</v>
      </c>
      <c r="BH68" s="7">
        <v>79</v>
      </c>
      <c r="BI68" s="7">
        <v>92</v>
      </c>
      <c r="BJ68" s="7">
        <v>75</v>
      </c>
      <c r="BK68" s="45"/>
      <c r="BL68" s="48"/>
      <c r="BM68" s="51"/>
      <c r="BN68" s="54"/>
      <c r="BO68" s="42"/>
    </row>
    <row r="69" spans="1:67" ht="16.8" x14ac:dyDescent="0.3">
      <c r="A69" s="22" t="s">
        <v>132</v>
      </c>
      <c r="B69" s="18"/>
      <c r="C69" s="7"/>
      <c r="D69" s="7"/>
      <c r="E69" s="7"/>
      <c r="F69" s="7"/>
      <c r="G69" s="7"/>
      <c r="H69" s="7"/>
      <c r="I69" s="13"/>
      <c r="J69" s="48"/>
      <c r="K69" s="72"/>
      <c r="L69" s="75"/>
      <c r="AI69" s="7"/>
      <c r="AJ69" s="7"/>
      <c r="AK69" s="7"/>
      <c r="AL69" s="7"/>
      <c r="AM69" s="7"/>
      <c r="AN69" s="7"/>
      <c r="AO69" s="45"/>
      <c r="AP69" s="48"/>
      <c r="AQ69" s="51"/>
      <c r="AR69" s="54"/>
      <c r="AS69" s="42"/>
      <c r="AT69" s="7"/>
      <c r="AU69" s="7"/>
      <c r="AV69" s="7"/>
      <c r="AW69" s="7"/>
      <c r="AX69" s="7"/>
      <c r="AY69" s="7"/>
      <c r="AZ69" s="45"/>
      <c r="BA69" s="48"/>
      <c r="BB69" s="51"/>
      <c r="BC69" s="54"/>
      <c r="BD69" s="42"/>
      <c r="BE69" s="7"/>
      <c r="BF69" s="7"/>
      <c r="BG69" s="7"/>
      <c r="BH69" s="7"/>
      <c r="BI69" s="7"/>
      <c r="BJ69" s="7"/>
      <c r="BK69" s="45"/>
      <c r="BL69" s="48"/>
      <c r="BM69" s="51"/>
      <c r="BN69" s="54"/>
      <c r="BO69" s="42"/>
    </row>
    <row r="70" spans="1:67" ht="16.8" x14ac:dyDescent="0.3">
      <c r="A70" s="22" t="s">
        <v>133</v>
      </c>
      <c r="B70" s="19"/>
      <c r="C70" s="7"/>
      <c r="D70" s="7"/>
      <c r="E70" s="7"/>
      <c r="F70" s="7"/>
      <c r="G70" s="7"/>
      <c r="H70" s="7"/>
      <c r="I70" s="13"/>
      <c r="J70" s="48"/>
      <c r="K70" s="72"/>
      <c r="L70" s="75"/>
      <c r="AI70" s="7"/>
      <c r="AJ70" s="7"/>
      <c r="AK70" s="7"/>
      <c r="AL70" s="7"/>
      <c r="AM70" s="7"/>
      <c r="AN70" s="7"/>
      <c r="AO70" s="45"/>
      <c r="AP70" s="48"/>
      <c r="AQ70" s="51"/>
      <c r="AR70" s="54"/>
      <c r="AS70" s="42"/>
      <c r="AT70" s="7"/>
      <c r="AU70" s="7"/>
      <c r="AV70" s="7"/>
      <c r="AW70" s="7"/>
      <c r="AX70" s="7"/>
      <c r="AY70" s="7"/>
      <c r="AZ70" s="45"/>
      <c r="BA70" s="48"/>
      <c r="BB70" s="51"/>
      <c r="BC70" s="54"/>
      <c r="BD70" s="42"/>
      <c r="BE70" s="7"/>
      <c r="BF70" s="7"/>
      <c r="BG70" s="7"/>
      <c r="BH70" s="7"/>
      <c r="BI70" s="7"/>
      <c r="BJ70" s="7"/>
      <c r="BK70" s="45"/>
      <c r="BL70" s="48"/>
      <c r="BM70" s="51"/>
      <c r="BN70" s="54"/>
      <c r="BO70" s="42"/>
    </row>
    <row r="71" spans="1:67" ht="16.8" x14ac:dyDescent="0.3">
      <c r="A71" s="22"/>
      <c r="B71" s="19" t="s">
        <v>5</v>
      </c>
      <c r="C71" s="9" t="str">
        <f>LOOKUP(C68,{0,25,30,32,33,35,37,38,40,43,45},{"F","D","C-","C","C+","B-","B","B+","A-","A","A+"})</f>
        <v>B</v>
      </c>
      <c r="D71" s="9" t="str">
        <f>LOOKUP(D68, {0,50,60,63,66,70,73,75,80,85,90}, {"F","D","C-","C","C+","B-","B","B+","A-","A","A+"})</f>
        <v>C-</v>
      </c>
      <c r="E71" s="9" t="str">
        <f>LOOKUP(E68, {0,50,60,63,66,70,73,75,80,85,90}, {"F","D","C-","C","C+","B-","B","B+","A-","A","A+"})</f>
        <v>D</v>
      </c>
      <c r="F71" s="9" t="str">
        <f>LOOKUP(F68, {0,50,60,63,66,70,73,75,80,85,90}, {"F","D","C-","C","C+","B-","B","B+","A-","A","A+"})</f>
        <v>C-</v>
      </c>
      <c r="G71" s="9" t="str">
        <f>LOOKUP(G68, {0,50,60,63,66,70,73,75,80,85,90}, {"F","D","C-","C","C+","B-","B","B+","A-","A","A+"})</f>
        <v>C+</v>
      </c>
      <c r="H71" s="9" t="str">
        <f>LOOKUP(H68, {0,50,60,63,66,70,73,75,80,85,90}, {"F","D","C-","C","C+","B-","B","B+","A-","A","A+"})</f>
        <v>C+</v>
      </c>
      <c r="I71" s="13"/>
      <c r="J71" s="48"/>
      <c r="K71" s="72"/>
      <c r="L71" s="75"/>
      <c r="AI71" s="9" t="str">
        <f>LOOKUP(AI68,{0,25,30,32,33,35,37,38,40,43,45},{"F","D","C-","C","C+","B-","B","B+","A-","A","A+"})</f>
        <v>A-</v>
      </c>
      <c r="AJ71" s="9" t="str">
        <f>LOOKUP(AJ68, {0,50,60,63,66,70,73,75,80,85,90}, {"F","D","C-","C","C+","B-","B","B+","A-","A","A+"})</f>
        <v>B+</v>
      </c>
      <c r="AK71" s="9" t="str">
        <f>LOOKUP(AK68, {0,50,60,63,66,70,73,75,80,85,90}, {"F","D","C-","C","C+","B-","B","B+","A-","A","A+"})</f>
        <v>C</v>
      </c>
      <c r="AL71" s="9" t="str">
        <f>LOOKUP(AL68, {0,50,60,63,66,70,73,75,80,85,90}, {"F","D","C-","C","C+","B-","B","B+","A-","A","A+"})</f>
        <v>B+</v>
      </c>
      <c r="AM71" s="9" t="str">
        <f>LOOKUP(AM68, {0,50,60,63,66,70,73,75,80,85,90}, {"F","D","C-","C","C+","B-","B","B+","A-","A","A+"})</f>
        <v>A-</v>
      </c>
      <c r="AN71" s="9" t="str">
        <f>LOOKUP(AN68, {0,50,60,63,66,70,73,75,80,85,90}, {"F","D","C-","C","C+","B-","B","B+","A-","A","A+"})</f>
        <v>A+</v>
      </c>
      <c r="AO71" s="45"/>
      <c r="AP71" s="48"/>
      <c r="AQ71" s="51"/>
      <c r="AR71" s="54"/>
      <c r="AS71" s="42"/>
      <c r="AT71" s="9" t="str">
        <f>LOOKUP(AT68, {0,50,60,63,66,70,73,75,80,85,90}, {"F","D","C-","C","C+","B-","B","B+","A-","A","A+"})</f>
        <v>B+</v>
      </c>
      <c r="AU71" s="9" t="str">
        <f>LOOKUP(AU68, {0,50,60,63,66,70,73,75,80,85,90}, {"F","D","C-","C","C+","B-","B","B+","A-","A","A+"})</f>
        <v>C+</v>
      </c>
      <c r="AV71" s="9" t="str">
        <f>LOOKUP(AV68, {0,50,60,63,66,70,73,75,80,85,90}, {"F","D","C-","C","C+","B-","B","B+","A-","A","A+"})</f>
        <v>B+</v>
      </c>
      <c r="AW71" s="9" t="str">
        <f>LOOKUP(AW68, {0,50,60,63,66,70,73,75,80,85,90}, {"F","D","C-","C","C+","B-","B","B+","A-","A","A+"})</f>
        <v>B</v>
      </c>
      <c r="AX71" s="9" t="str">
        <f>LOOKUP(AX68, {0,50,60,63,66,70,73,75,80,85,90}, {"F","D","C-","C","C+","B-","B","B+","A-","A","A+"})</f>
        <v>A-</v>
      </c>
      <c r="AY71" s="9" t="str">
        <f>LOOKUP(AY68, {0,50,60,63,66,70,73,75,80,85,90}, {"F","D","C-","C","C+","B-","B","B+","A-","A","A+"})</f>
        <v>A-</v>
      </c>
      <c r="AZ71" s="45"/>
      <c r="BA71" s="48"/>
      <c r="BB71" s="51"/>
      <c r="BC71" s="54"/>
      <c r="BD71" s="42"/>
      <c r="BE71" s="9" t="str">
        <f>LOOKUP(BE68, {0,50,60,63,66,70,73,75,80,85,90}, {"F","D","C-","C","C+","B-","B","B+","A-","A","A+"})</f>
        <v>A-</v>
      </c>
      <c r="BF71" s="9" t="str">
        <f>LOOKUP(BF68, {0,50,60,63,66,70,73,75,80,85,90}, {"F","D","C-","C","C+","B-","B","B+","A-","A","A+"})</f>
        <v>D</v>
      </c>
      <c r="BG71" s="9" t="str">
        <f>LOOKUP(BG68, {0,50,60,63,66,70,73,75,80,85,90}, {"F","D","C-","C","C+","B-","B","B+","A-","A","A+"})</f>
        <v>B+</v>
      </c>
      <c r="BH71" s="9" t="str">
        <f>LOOKUP(BH68, {0,50,60,63,66,70,73,75,80,85,90}, {"F","D","C-","C","C+","B-","B","B+","A-","A","A+"})</f>
        <v>B+</v>
      </c>
      <c r="BI71" s="9" t="str">
        <f>LOOKUP(BI68, {0,50,60,63,66,70,73,75,80,85,90}, {"F","D","C-","C","C+","B-","B","B+","A-","A","A+"})</f>
        <v>A+</v>
      </c>
      <c r="BJ71" s="9" t="str">
        <f>LOOKUP(BJ68, {0,50,60,63,66,70,73,75,80,85,90}, {"F","D","C-","C","C+","B-","B","B+","A-","A","A+"})</f>
        <v>B+</v>
      </c>
      <c r="BK71" s="45"/>
      <c r="BL71" s="48"/>
      <c r="BM71" s="51"/>
      <c r="BN71" s="54"/>
      <c r="BO71" s="42"/>
    </row>
    <row r="72" spans="1:67" ht="17.399999999999999" thickBot="1" x14ac:dyDescent="0.35">
      <c r="A72" s="23"/>
      <c r="B72" s="20" t="s">
        <v>6</v>
      </c>
      <c r="C72" s="36" t="str">
        <f>LOOKUP(C68, {0,25,26,27,28,29,30,31,32,33,34,35,36,37,38,39,40,41,42,43,44,45,50}, {"0","1","1.2","1.4","1.6","1.8","2.00","2.20","2.40","2.60","2.80","3.00","3.20","3.40","3.60","3.80","4.00","4.00","4.00","4.00","4.00","4.00","4.00"})</f>
        <v>3.40</v>
      </c>
      <c r="D72" s="12" t="str">
        <f>LOOKUP(D68,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E72" s="12" t="str">
        <f>LOOKUP(E68,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1.4</v>
      </c>
      <c r="F72" s="12" t="str">
        <f>LOOKUP(F68,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G72" s="12" t="str">
        <f>LOOKUP(G68,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H72" s="12" t="str">
        <f>LOOKUP(H68,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2.90</v>
      </c>
      <c r="I72" s="14"/>
      <c r="J72" s="49"/>
      <c r="K72" s="73"/>
      <c r="L72" s="76"/>
      <c r="AI72" s="36" t="str">
        <f>LOOKUP(AI68, {0,25,26,27,28,29,30,31,32,33,34,35,36,37,38,39,40,41,42,43,44,45,50}, {"0","1","1.2","1.4","1.6","1.8","2.00","2.20","2.40","2.60","2.80","3.00","3.20","3.40","3.60","3.80","4.00","4.00","4.00","4.00","4.00","4.00","4.00"})</f>
        <v>4.00</v>
      </c>
      <c r="AJ72" s="12" t="str">
        <f>LOOKUP(AJ68,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AK72" s="12" t="str">
        <f>LOOKUP(AK68,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AL72" s="12" t="str">
        <f>LOOKUP(AL68,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M72" s="12" t="str">
        <f>LOOKUP(AM68,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72" s="12" t="str">
        <f>LOOKUP(AN68,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72" s="46"/>
      <c r="AP72" s="49"/>
      <c r="AQ72" s="52"/>
      <c r="AR72" s="55"/>
      <c r="AS72" s="43"/>
      <c r="AT72" s="12" t="str">
        <f>LOOKUP(AT68,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AU72" s="12" t="str">
        <f>LOOKUP(AU68,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AV72" s="12" t="str">
        <f>LOOKUP(AV68,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W72" s="12" t="str">
        <f>LOOKUP(AW68,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AX72" s="12" t="str">
        <f>LOOKUP(AX68,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Y72" s="12" t="str">
        <f>LOOKUP(AY68,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Z72" s="46"/>
      <c r="BA72" s="49"/>
      <c r="BB72" s="52"/>
      <c r="BC72" s="55"/>
      <c r="BD72" s="43"/>
      <c r="BE72" s="12" t="str">
        <f>LOOKUP(BE68,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F72" s="12" t="str">
        <f>LOOKUP(BF68,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1.9</v>
      </c>
      <c r="BG72" s="12" t="str">
        <f>LOOKUP(BG68,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BH72" s="12" t="str">
        <f>LOOKUP(BH68,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3.90</v>
      </c>
      <c r="BI72" s="12" t="str">
        <f>LOOKUP(BI68,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J72" s="12" t="str">
        <f>LOOKUP(BJ68,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BK72" s="46"/>
      <c r="BL72" s="49"/>
      <c r="BM72" s="52"/>
      <c r="BN72" s="55"/>
      <c r="BO72" s="43"/>
    </row>
    <row r="73" spans="1:67" ht="16.8" x14ac:dyDescent="0.3">
      <c r="A73" s="21">
        <v>12</v>
      </c>
      <c r="B73" s="17" t="s">
        <v>11</v>
      </c>
      <c r="C73" s="24">
        <v>2</v>
      </c>
      <c r="D73" s="7">
        <v>3</v>
      </c>
      <c r="E73" s="7">
        <v>3</v>
      </c>
      <c r="F73" s="7">
        <v>3</v>
      </c>
      <c r="G73" s="7">
        <v>3</v>
      </c>
      <c r="H73" s="7">
        <v>3</v>
      </c>
      <c r="I73" s="16">
        <f>SUM(C73:H73)</f>
        <v>17</v>
      </c>
      <c r="J73" s="47">
        <f>I74*100/600</f>
        <v>56.666666666666664</v>
      </c>
      <c r="K73" s="71">
        <f>(C73*C78+D73*D78+E73*E78+F73*F78+G73*G78+H73*H78)/(C73+D73+E73+F73+G73+H73)</f>
        <v>2.2000000000000002</v>
      </c>
      <c r="L73" s="74" t="str">
        <f>LOOKUP(K73,{0,1},{"Dropped Out"," Promoted"})</f>
        <v xml:space="preserve"> Promoted</v>
      </c>
      <c r="AI73" s="24">
        <v>2</v>
      </c>
      <c r="AJ73" s="25">
        <v>3</v>
      </c>
      <c r="AK73" s="25">
        <v>3</v>
      </c>
      <c r="AL73" s="25">
        <v>3</v>
      </c>
      <c r="AM73" s="25">
        <v>3</v>
      </c>
      <c r="AN73" s="26">
        <v>3</v>
      </c>
      <c r="AO73" s="44">
        <f>SUM(AI74,AJ74,AK74,,AL74,AM74,AN74)</f>
        <v>357</v>
      </c>
      <c r="AP73" s="47">
        <f>AO73*100/550</f>
        <v>64.909090909090907</v>
      </c>
      <c r="AQ73" s="50">
        <f>(AI73*AI78+AJ73*AJ78+AK73*AK78+AL73*AL78+AM73*AM78+AN73*AN78)/(AI73+AJ73+AK73+AL73+AM73+AN73)</f>
        <v>2.4764705882352942</v>
      </c>
      <c r="AR73" s="53">
        <f>(C73*C78+D73*D78+E73*E78+F73*F78+H73*H78+G73*G78++AI73*AI78+AJ73*AJ78+AK73*AK78+AL73*AL78+AM73*AM78+AN73*AN78)/(C73+D73+E73+F73+H73+G73+AI73+AJ73+AK73+AL73+AM73+AN73)</f>
        <v>2.3382352941176472</v>
      </c>
      <c r="AS73" s="41" t="str">
        <f>LOOKUP(AR73,{0,1.5},{"Dropped Out","Promoted"})</f>
        <v>Promoted</v>
      </c>
      <c r="AT73" s="24">
        <v>3</v>
      </c>
      <c r="AU73" s="25">
        <v>3</v>
      </c>
      <c r="AV73" s="25">
        <v>3</v>
      </c>
      <c r="AW73" s="25">
        <v>3</v>
      </c>
      <c r="AX73" s="25">
        <v>3</v>
      </c>
      <c r="AY73" s="26">
        <v>3</v>
      </c>
      <c r="AZ73" s="44">
        <f>SUM(AT74,AU74,AV74,,AW74,AX74,AY74)</f>
        <v>415</v>
      </c>
      <c r="BA73" s="47">
        <f>AZ73*100/600</f>
        <v>69.166666666666671</v>
      </c>
      <c r="BB73" s="50">
        <f>(AT73*AT78+AU73*AU78+AV73*AV78+AW73*AW78+AX73*AX78+AY73*AY78)/(AT73+AU73+AV73+AW73+AX73+AY73)</f>
        <v>2.8833333333333333</v>
      </c>
      <c r="BC73" s="53">
        <f>(C73*C78+D73*D78+E73*E78+F73*F78+H73*H78+G73*G78+AI73*AI78+AJ73*AJ78+AK73*AK78+AL73*AL78+AM73*AM78+AN73*AN78+AT73*AT78+AU73*AU78+AV73*AV78+AW73*AW78+AX73*AX78+AY73*AY78)/(C73+D73+E73+F73+H73+G73+AI73+AJ73+AK73+AL73+AM73+AN73+AT73+AU73+AV73+AW73+AX73+AY73)</f>
        <v>2.5269230769230768</v>
      </c>
      <c r="BD73" s="41" t="str">
        <f>LOOKUP(BC73,{0,1.75},{"Dropped Out","Promoted"})</f>
        <v>Promoted</v>
      </c>
      <c r="BE73" s="24">
        <v>3</v>
      </c>
      <c r="BF73" s="25">
        <v>3</v>
      </c>
      <c r="BG73" s="25">
        <v>3</v>
      </c>
      <c r="BH73" s="25">
        <v>3</v>
      </c>
      <c r="BI73" s="25">
        <v>3</v>
      </c>
      <c r="BJ73" s="26">
        <v>3</v>
      </c>
      <c r="BK73" s="44">
        <f>SUM(BE74,BF74,BG74,,BH74,BI74,BJ74)</f>
        <v>445</v>
      </c>
      <c r="BL73" s="47">
        <f>BK73*100/600</f>
        <v>74.166666666666671</v>
      </c>
      <c r="BM73" s="50">
        <f>(BE73*BE78+BF73*BF78+BG73*BG78+BH73*BH78+BI73*BI78+BJ73*BJ78)/(BE73+BF73+BG73+BH73+BI73+BJ73)</f>
        <v>3.3166666666666669</v>
      </c>
      <c r="BN73" s="53">
        <f>(C73*C78+D73*D78+E73*E78+F73*F78+H73*H78+G73*G78+AI73*AI78+AJ73*AJ78+AK73*AK78+AL73*AL78+AM73*AM78+AN73*AN78+AT73*AT78+AU73*AU78+AV73*AV78+AW73*AW78+AX73*AX78+AY73*AY78+BE73*BE78+BF73*BF78+BG73*BG78+BH73*BH78+BI73*BI78+BJ73*BJ78)/(C73+D73+E73+F73+H73+G73+AI73+AJ73+AK73+AL73+AM73+AN73+AT73+AU73+AV73+AW73+AX73+AY73+BE73+BF73+BG73+BH73+BI73+BJ73)</f>
        <v>2.7300000000000004</v>
      </c>
      <c r="BO73" s="41" t="str">
        <f>LOOKUP(BN73,{0,2},{"Dropped Out","Promoted"})</f>
        <v>Promoted</v>
      </c>
    </row>
    <row r="74" spans="1:67" ht="16.8" x14ac:dyDescent="0.3">
      <c r="A74" s="22" t="s">
        <v>35</v>
      </c>
      <c r="B74" s="18" t="s">
        <v>12</v>
      </c>
      <c r="C74" s="7">
        <v>42</v>
      </c>
      <c r="D74" s="7">
        <v>55</v>
      </c>
      <c r="E74" s="7">
        <v>51</v>
      </c>
      <c r="F74" s="7">
        <v>61</v>
      </c>
      <c r="G74" s="7">
        <v>61</v>
      </c>
      <c r="H74" s="7">
        <v>38</v>
      </c>
      <c r="I74" s="35">
        <f>SUM(C74,D74,E74,F74,G74,H75)</f>
        <v>340</v>
      </c>
      <c r="J74" s="48"/>
      <c r="K74" s="72"/>
      <c r="L74" s="75"/>
      <c r="AI74" s="7">
        <v>33</v>
      </c>
      <c r="AJ74" s="7">
        <v>71</v>
      </c>
      <c r="AK74" s="7">
        <v>51</v>
      </c>
      <c r="AL74" s="7">
        <v>55</v>
      </c>
      <c r="AM74" s="7">
        <v>66</v>
      </c>
      <c r="AN74" s="7">
        <v>81</v>
      </c>
      <c r="AO74" s="45"/>
      <c r="AP74" s="48"/>
      <c r="AQ74" s="51"/>
      <c r="AR74" s="54"/>
      <c r="AS74" s="42"/>
      <c r="AT74" s="7">
        <v>78</v>
      </c>
      <c r="AU74" s="7">
        <v>56</v>
      </c>
      <c r="AV74" s="7">
        <v>63</v>
      </c>
      <c r="AW74" s="7">
        <v>66</v>
      </c>
      <c r="AX74" s="7">
        <v>82</v>
      </c>
      <c r="AY74" s="7">
        <v>70</v>
      </c>
      <c r="AZ74" s="45"/>
      <c r="BA74" s="48"/>
      <c r="BB74" s="51"/>
      <c r="BC74" s="54"/>
      <c r="BD74" s="42"/>
      <c r="BE74" s="7">
        <v>76</v>
      </c>
      <c r="BF74" s="7">
        <v>58</v>
      </c>
      <c r="BG74" s="7">
        <v>68</v>
      </c>
      <c r="BH74" s="7">
        <v>77</v>
      </c>
      <c r="BI74" s="7">
        <v>82</v>
      </c>
      <c r="BJ74" s="7">
        <v>84</v>
      </c>
      <c r="BK74" s="45"/>
      <c r="BL74" s="48"/>
      <c r="BM74" s="51"/>
      <c r="BN74" s="54"/>
      <c r="BO74" s="42"/>
    </row>
    <row r="75" spans="1:67" ht="16.8" x14ac:dyDescent="0.3">
      <c r="A75" s="22" t="s">
        <v>135</v>
      </c>
      <c r="B75" s="18"/>
      <c r="C75" s="7"/>
      <c r="D75" s="7"/>
      <c r="E75" s="7"/>
      <c r="F75" s="7"/>
      <c r="G75" s="7"/>
      <c r="H75" s="7">
        <v>70</v>
      </c>
      <c r="I75" s="13"/>
      <c r="J75" s="48"/>
      <c r="K75" s="72"/>
      <c r="L75" s="75"/>
      <c r="AI75" s="7"/>
      <c r="AJ75" s="7"/>
      <c r="AK75" s="7"/>
      <c r="AL75" s="7"/>
      <c r="AM75" s="7"/>
      <c r="AN75" s="7"/>
      <c r="AO75" s="45"/>
      <c r="AP75" s="48"/>
      <c r="AQ75" s="51"/>
      <c r="AR75" s="54"/>
      <c r="AS75" s="42"/>
      <c r="AT75" s="7"/>
      <c r="AU75" s="7"/>
      <c r="AV75" s="7"/>
      <c r="AW75" s="7"/>
      <c r="AX75" s="7"/>
      <c r="AY75" s="7"/>
      <c r="AZ75" s="45"/>
      <c r="BA75" s="48"/>
      <c r="BB75" s="51"/>
      <c r="BC75" s="54"/>
      <c r="BD75" s="42"/>
      <c r="BE75" s="7"/>
      <c r="BF75" s="7"/>
      <c r="BG75" s="7"/>
      <c r="BH75" s="7"/>
      <c r="BI75" s="7"/>
      <c r="BJ75" s="7"/>
      <c r="BK75" s="45"/>
      <c r="BL75" s="48"/>
      <c r="BM75" s="51"/>
      <c r="BN75" s="54"/>
      <c r="BO75" s="42"/>
    </row>
    <row r="76" spans="1:67" ht="16.8" x14ac:dyDescent="0.3">
      <c r="A76" s="22" t="s">
        <v>136</v>
      </c>
      <c r="B76" s="19"/>
      <c r="C76" s="7"/>
      <c r="D76" s="7"/>
      <c r="E76" s="7"/>
      <c r="F76" s="7"/>
      <c r="G76" s="7"/>
      <c r="H76" s="7"/>
      <c r="I76" s="13"/>
      <c r="J76" s="48"/>
      <c r="K76" s="72"/>
      <c r="L76" s="75"/>
      <c r="AI76" s="7"/>
      <c r="AJ76" s="7"/>
      <c r="AK76" s="7"/>
      <c r="AL76" s="7"/>
      <c r="AM76" s="7"/>
      <c r="AN76" s="7"/>
      <c r="AO76" s="45"/>
      <c r="AP76" s="48"/>
      <c r="AQ76" s="51"/>
      <c r="AR76" s="54"/>
      <c r="AS76" s="42"/>
      <c r="AT76" s="7"/>
      <c r="AU76" s="7"/>
      <c r="AV76" s="7"/>
      <c r="AW76" s="7"/>
      <c r="AX76" s="7"/>
      <c r="AY76" s="7"/>
      <c r="AZ76" s="45"/>
      <c r="BA76" s="48"/>
      <c r="BB76" s="51"/>
      <c r="BC76" s="54"/>
      <c r="BD76" s="42"/>
      <c r="BE76" s="7"/>
      <c r="BF76" s="7"/>
      <c r="BG76" s="7"/>
      <c r="BH76" s="7"/>
      <c r="BI76" s="7"/>
      <c r="BJ76" s="7"/>
      <c r="BK76" s="45"/>
      <c r="BL76" s="48"/>
      <c r="BM76" s="51"/>
      <c r="BN76" s="54"/>
      <c r="BO76" s="42"/>
    </row>
    <row r="77" spans="1:67" ht="16.8" x14ac:dyDescent="0.3">
      <c r="A77" s="22"/>
      <c r="B77" s="19" t="s">
        <v>5</v>
      </c>
      <c r="C77" s="9" t="str">
        <f>LOOKUP(C74,{0,25,30,32,33,35,37,38,40,43,45},{"F","D","C-","C","C+","B-","B","B+","A-","A","A+"})</f>
        <v>A-</v>
      </c>
      <c r="D77" s="9" t="str">
        <f>LOOKUP(D74, {0,50,60,63,66,70,73,75,80,85,90}, {"F","D","C-","C","C+","B-","B","B+","A-","A","A+"})</f>
        <v>D</v>
      </c>
      <c r="E77" s="9" t="str">
        <f>LOOKUP(E74, {0,50,60,63,66,70,73,75,80,85,90}, {"F","D","C-","C","C+","B-","B","B+","A-","A","A+"})</f>
        <v>D</v>
      </c>
      <c r="F77" s="9" t="str">
        <f>LOOKUP(F74, {0,50,60,63,66,70,73,75,80,85,90}, {"F","D","C-","C","C+","B-","B","B+","A-","A","A+"})</f>
        <v>C-</v>
      </c>
      <c r="G77" s="9" t="str">
        <f>LOOKUP(G74, {0,50,60,63,66,70,73,75,80,85,90}, {"F","D","C-","C","C+","B-","B","B+","A-","A","A+"})</f>
        <v>C-</v>
      </c>
      <c r="H77" s="9" t="str">
        <f>LOOKUP(H75, {0,50,60,63,66,70,73,75,80,85,90}, {"F","D","C-","C","C+","B-","B","B+","A-","A","A+"})</f>
        <v>B-</v>
      </c>
      <c r="I77" s="13"/>
      <c r="J77" s="48"/>
      <c r="K77" s="72"/>
      <c r="L77" s="75"/>
      <c r="AI77" s="9" t="str">
        <f>LOOKUP(AI74,{0,25,30,32,33,35,37,38,40,43,45},{"F","D","C-","C","C+","B-","B","B+","A-","A","A+"})</f>
        <v>C+</v>
      </c>
      <c r="AJ77" s="9" t="str">
        <f>LOOKUP(AJ74, {0,50,60,63,66,70,73,75,80,85,90}, {"F","D","C-","C","C+","B-","B","B+","A-","A","A+"})</f>
        <v>B-</v>
      </c>
      <c r="AK77" s="9" t="str">
        <f>LOOKUP(AK74, {0,50,60,63,66,70,73,75,80,85,90}, {"F","D","C-","C","C+","B-","B","B+","A-","A","A+"})</f>
        <v>D</v>
      </c>
      <c r="AL77" s="9" t="str">
        <f>LOOKUP(AL74, {0,50,60,63,66,70,73,75,80,85,90}, {"F","D","C-","C","C+","B-","B","B+","A-","A","A+"})</f>
        <v>D</v>
      </c>
      <c r="AM77" s="9" t="str">
        <f>LOOKUP(AM74, {0,50,60,63,66,70,73,75,80,85,90}, {"F","D","C-","C","C+","B-","B","B+","A-","A","A+"})</f>
        <v>C+</v>
      </c>
      <c r="AN77" s="9" t="str">
        <f>LOOKUP(AN74, {0,50,60,63,66,70,73,75,80,85,90}, {"F","D","C-","C","C+","B-","B","B+","A-","A","A+"})</f>
        <v>A-</v>
      </c>
      <c r="AO77" s="45"/>
      <c r="AP77" s="48"/>
      <c r="AQ77" s="51"/>
      <c r="AR77" s="54"/>
      <c r="AS77" s="42"/>
      <c r="AT77" s="9" t="str">
        <f>LOOKUP(AT74, {0,50,60,63,66,70,73,75,80,85,90}, {"F","D","C-","C","C+","B-","B","B+","A-","A","A+"})</f>
        <v>B+</v>
      </c>
      <c r="AU77" s="9" t="str">
        <f>LOOKUP(AU74, {0,50,60,63,66,70,73,75,80,85,90}, {"F","D","C-","C","C+","B-","B","B+","A-","A","A+"})</f>
        <v>D</v>
      </c>
      <c r="AV77" s="9" t="str">
        <f>LOOKUP(AV74, {0,50,60,63,66,70,73,75,80,85,90}, {"F","D","C-","C","C+","B-","B","B+","A-","A","A+"})</f>
        <v>C</v>
      </c>
      <c r="AW77" s="9" t="str">
        <f>LOOKUP(AW74, {0,50,60,63,66,70,73,75,80,85,90}, {"F","D","C-","C","C+","B-","B","B+","A-","A","A+"})</f>
        <v>C+</v>
      </c>
      <c r="AX77" s="9" t="str">
        <f>LOOKUP(AX74, {0,50,60,63,66,70,73,75,80,85,90}, {"F","D","C-","C","C+","B-","B","B+","A-","A","A+"})</f>
        <v>A-</v>
      </c>
      <c r="AY77" s="9" t="str">
        <f>LOOKUP(AY74, {0,50,60,63,66,70,73,75,80,85,90}, {"F","D","C-","C","C+","B-","B","B+","A-","A","A+"})</f>
        <v>B-</v>
      </c>
      <c r="AZ77" s="45"/>
      <c r="BA77" s="48"/>
      <c r="BB77" s="51"/>
      <c r="BC77" s="54"/>
      <c r="BD77" s="42"/>
      <c r="BE77" s="9" t="str">
        <f>LOOKUP(BE74, {0,50,60,63,66,70,73,75,80,85,90}, {"F","D","C-","C","C+","B-","B","B+","A-","A","A+"})</f>
        <v>B+</v>
      </c>
      <c r="BF77" s="9" t="str">
        <f>LOOKUP(BF74, {0,50,60,63,66,70,73,75,80,85,90}, {"F","D","C-","C","C+","B-","B","B+","A-","A","A+"})</f>
        <v>D</v>
      </c>
      <c r="BG77" s="9" t="str">
        <f>LOOKUP(BG74, {0,50,60,63,66,70,73,75,80,85,90}, {"F","D","C-","C","C+","B-","B","B+","A-","A","A+"})</f>
        <v>C+</v>
      </c>
      <c r="BH77" s="9" t="str">
        <f>LOOKUP(BH74, {0,50,60,63,66,70,73,75,80,85,90}, {"F","D","C-","C","C+","B-","B","B+","A-","A","A+"})</f>
        <v>B+</v>
      </c>
      <c r="BI77" s="9" t="str">
        <f>LOOKUP(BI74, {0,50,60,63,66,70,73,75,80,85,90}, {"F","D","C-","C","C+","B-","B","B+","A-","A","A+"})</f>
        <v>A-</v>
      </c>
      <c r="BJ77" s="9" t="str">
        <f>LOOKUP(BJ74, {0,50,60,63,66,70,73,75,80,85,90}, {"F","D","C-","C","C+","B-","B","B+","A-","A","A+"})</f>
        <v>A-</v>
      </c>
      <c r="BK77" s="45"/>
      <c r="BL77" s="48"/>
      <c r="BM77" s="51"/>
      <c r="BN77" s="54"/>
      <c r="BO77" s="42"/>
    </row>
    <row r="78" spans="1:67" ht="17.399999999999999" thickBot="1" x14ac:dyDescent="0.35">
      <c r="A78" s="23"/>
      <c r="B78" s="20" t="s">
        <v>6</v>
      </c>
      <c r="C78" s="36" t="str">
        <f>LOOKUP(C74, {0,25,26,27,28,29,30,31,32,33,34,35,36,37,38,39,40,41,42,43,44,45,50}, {"0","1","1.2","1.4","1.6","1.8","2.00","2.20","2.40","2.60","2.80","3.00","3.20","3.40","3.60","3.80","4.00","4.00","4.00","4.00","4.00","4.00","4.00"})</f>
        <v>4.00</v>
      </c>
      <c r="D78" s="12" t="str">
        <f>LOOKUP(D74,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1.5</v>
      </c>
      <c r="E78" s="12" t="str">
        <f>LOOKUP(E74,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1.1</v>
      </c>
      <c r="F78" s="12" t="str">
        <f>LOOKUP(F74,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G78" s="12" t="str">
        <f>LOOKUP(G74,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H78" s="12" t="str">
        <f>LOOKUP(H75,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I78" s="14"/>
      <c r="J78" s="49"/>
      <c r="K78" s="73"/>
      <c r="L78" s="76"/>
      <c r="AI78" s="36" t="str">
        <f>LOOKUP(AI74, {0,25,26,27,28,29,30,31,32,33,34,35,36,37,38,39,40,41,42,43,44,45,50}, {"0","1","1.2","1.4","1.6","1.8","2.00","2.20","2.40","2.60","2.80","3.00","3.20","3.40","3.60","3.80","4.00","4.00","4.00","4.00","4.00","4.00","4.00"})</f>
        <v>2.60</v>
      </c>
      <c r="AJ78" s="12" t="str">
        <f>LOOKUP(AJ74,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AK78" s="12" t="str">
        <f>LOOKUP(AK74,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1.1</v>
      </c>
      <c r="AL78" s="12" t="str">
        <f>LOOKUP(AL74,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1.5</v>
      </c>
      <c r="AM78" s="12" t="str">
        <f>LOOKUP(AM74,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AN78" s="12" t="str">
        <f>LOOKUP(AN74,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78" s="46"/>
      <c r="AP78" s="49"/>
      <c r="AQ78" s="52"/>
      <c r="AR78" s="55"/>
      <c r="AS78" s="43"/>
      <c r="AT78" s="12" t="str">
        <f>LOOKUP(AT74,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AU78" s="12" t="str">
        <f>LOOKUP(AU74,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AV78" s="12" t="str">
        <f>LOOKUP(AV74,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2.30</v>
      </c>
      <c r="AW78" s="12" t="str">
        <f>LOOKUP(AW74,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AX78" s="12" t="str">
        <f>LOOKUP(AX74,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Y78" s="12" t="str">
        <f>LOOKUP(AY74,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Z78" s="46"/>
      <c r="BA78" s="49"/>
      <c r="BB78" s="52"/>
      <c r="BC78" s="55"/>
      <c r="BD78" s="43"/>
      <c r="BE78" s="12" t="str">
        <f>LOOKUP(BE74,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BF78" s="12" t="str">
        <f>LOOKUP(BF74,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1.8</v>
      </c>
      <c r="BG78" s="12" t="str">
        <f>LOOKUP(BG74,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2.80</v>
      </c>
      <c r="BH78" s="12" t="str">
        <f>LOOKUP(BH74,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BI78" s="12" t="str">
        <f>LOOKUP(BI74,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J78" s="12" t="str">
        <f>LOOKUP(BJ74,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K78" s="46"/>
      <c r="BL78" s="49"/>
      <c r="BM78" s="52"/>
      <c r="BN78" s="55"/>
      <c r="BO78" s="43"/>
    </row>
    <row r="79" spans="1:67" ht="16.8" x14ac:dyDescent="0.3">
      <c r="A79" s="21">
        <v>13</v>
      </c>
      <c r="B79" s="17" t="s">
        <v>11</v>
      </c>
      <c r="C79" s="24">
        <v>2</v>
      </c>
      <c r="D79" s="7">
        <v>3</v>
      </c>
      <c r="E79" s="7">
        <v>3</v>
      </c>
      <c r="F79" s="7">
        <v>3</v>
      </c>
      <c r="G79" s="7">
        <v>3</v>
      </c>
      <c r="H79" s="7">
        <v>3</v>
      </c>
      <c r="I79" s="16">
        <f>SUM(C79:H79)</f>
        <v>17</v>
      </c>
      <c r="J79" s="47">
        <f>I80*100/600</f>
        <v>0</v>
      </c>
      <c r="K79" s="71">
        <f>(C79*C84+D79*D84+E79*E84+F79*F84+G79*G84+H79*H84)/(C79+D79+E79+F79+G79+H79)</f>
        <v>0</v>
      </c>
      <c r="L79" s="74" t="str">
        <f>LOOKUP(K79,{0,1},{"Dropped Out"," Promoted"})</f>
        <v>Dropped Out</v>
      </c>
      <c r="AI79" s="24">
        <v>2</v>
      </c>
      <c r="AJ79" s="25">
        <v>3</v>
      </c>
      <c r="AK79" s="25">
        <v>3</v>
      </c>
      <c r="AL79" s="25">
        <v>3</v>
      </c>
      <c r="AM79" s="25">
        <v>3</v>
      </c>
      <c r="AN79" s="26">
        <v>3</v>
      </c>
      <c r="AO79" s="44">
        <f>SUM(AI80,AJ80,AK80,,AL80,AM80,AN80)</f>
        <v>0</v>
      </c>
      <c r="AP79" s="47">
        <f>AO79*100/550</f>
        <v>0</v>
      </c>
      <c r="AQ79" s="50">
        <f>(AI79*AI84+AJ79*AJ84+AK79*AK84+AL79*AL84+AM79*AM84+AN79*AN84)/(AI79+AJ79+AK79+AL79+AM79+AN79)</f>
        <v>0</v>
      </c>
      <c r="AR79" s="53">
        <f>(C79*C84+D79*D84+E79*E84+F79*F84+H79*H84+G79*G84++AI79*AI84+AJ79*AJ84+AK79*AK84+AL79*AL84+AM79*AM84+AN79*AN84)/(C79+D79+E79+F79+H79+G79+AI79+AJ79+AK79+AL79+AM79+AN79)</f>
        <v>0</v>
      </c>
      <c r="AS79" s="41" t="str">
        <f>LOOKUP(AR79,{0,1.5},{"Dropped Out","Promoted"})</f>
        <v>Dropped Out</v>
      </c>
      <c r="AT79" s="24">
        <v>3</v>
      </c>
      <c r="AU79" s="25">
        <v>3</v>
      </c>
      <c r="AV79" s="25">
        <v>3</v>
      </c>
      <c r="AW79" s="25">
        <v>3</v>
      </c>
      <c r="AX79" s="25">
        <v>3</v>
      </c>
      <c r="AY79" s="26">
        <v>3</v>
      </c>
      <c r="AZ79" s="44">
        <f>SUM(AT80,AU80,AV80,,AW80,AX80,AY80)</f>
        <v>0</v>
      </c>
      <c r="BA79" s="47">
        <f>AZ79*100/600</f>
        <v>0</v>
      </c>
      <c r="BB79" s="50">
        <f>(AT79*AT84+AU79*AU84+AV79*AV84+AW79*AW84+AX79*AX84+AY79*AY84)/(AT79+AU79+AV79+AW79+AX79+AY79)</f>
        <v>0</v>
      </c>
      <c r="BC79" s="53">
        <f>(C79*C84+D79*D84+E79*E84+F79*F84+H79*H84+G79*G84+AI79*AI84+AJ79*AJ84+AK79*AK84+AL79*AL84+AM79*AM84+AN79*AN84+AT79*AT84+AU79*AU84+AV79*AV84+AW79*AW84+AX79*AX84+AY79*AY84)/(C79+D79+E79+F79+H79+G79+AI79+AJ79+AK79+AL79+AM79+AN79+AT79+AU79+AV79+AW79+AX79+AY79)</f>
        <v>0</v>
      </c>
      <c r="BD79" s="41" t="str">
        <f>LOOKUP(BC79,{0,1.75},{"Dropped Out","Promoted"})</f>
        <v>Dropped Out</v>
      </c>
      <c r="BE79" s="24">
        <v>3</v>
      </c>
      <c r="BF79" s="25">
        <v>3</v>
      </c>
      <c r="BG79" s="25">
        <v>3</v>
      </c>
      <c r="BH79" s="25">
        <v>3</v>
      </c>
      <c r="BI79" s="25">
        <v>3</v>
      </c>
      <c r="BJ79" s="26">
        <v>3</v>
      </c>
      <c r="BK79" s="44">
        <f>SUM(BE80,BF80,BG80,,BH80,BI80,BJ80)</f>
        <v>0</v>
      </c>
      <c r="BL79" s="47">
        <f>BK79*100/600</f>
        <v>0</v>
      </c>
      <c r="BM79" s="50">
        <f>(BE79*BE84+BF79*BF84+BG79*BG84+BH79*BH84+BI79*BI84+BJ79*BJ84)/(BE79+BF79+BG79+BH79+BI79+BJ79)</f>
        <v>0</v>
      </c>
      <c r="BN79" s="53">
        <f>(C79*C84+D79*D84+E79*E84+F79*F84+H79*H84+G79*G84+AI79*AI84+AJ79*AJ84+AK79*AK84+AL79*AL84+AM79*AM84+AN79*AN84+AT79*AT84+AU79*AU84+AV79*AV84+AW79*AW84+AX79*AX84+AY79*AY84+BE79*BE84+BF79*BF84+BG79*BG84+BH79*BH84+BI79*BI84+BJ79*BJ84)/(C79+D79+E79+F79+H79+G79+AI79+AJ79+AK79+AL79+AM79+AN79+AT79+AU79+AV79+AW79+AX79+AY79+BE79+BF79+BG79+BH79+BI79+BJ79)</f>
        <v>0</v>
      </c>
      <c r="BO79" s="41" t="str">
        <f>LOOKUP(BN79,{0,2},{"Dropped Out","Promoted"})</f>
        <v>Dropped Out</v>
      </c>
    </row>
    <row r="80" spans="1:67" ht="16.8" x14ac:dyDescent="0.3">
      <c r="A80" s="22" t="s">
        <v>36</v>
      </c>
      <c r="B80" s="18" t="s">
        <v>12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35">
        <f>SUM(C80:H80)</f>
        <v>0</v>
      </c>
      <c r="J80" s="48"/>
      <c r="K80" s="72"/>
      <c r="L80" s="75"/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0</v>
      </c>
      <c r="AO80" s="45"/>
      <c r="AP80" s="48"/>
      <c r="AQ80" s="51"/>
      <c r="AR80" s="54"/>
      <c r="AS80" s="42"/>
      <c r="AT80" s="7"/>
      <c r="AU80" s="7"/>
      <c r="AV80" s="7"/>
      <c r="AW80" s="7"/>
      <c r="AX80" s="7"/>
      <c r="AY80" s="7"/>
      <c r="AZ80" s="45"/>
      <c r="BA80" s="48"/>
      <c r="BB80" s="51"/>
      <c r="BC80" s="54"/>
      <c r="BD80" s="42"/>
      <c r="BE80" s="7"/>
      <c r="BF80" s="7"/>
      <c r="BG80" s="7"/>
      <c r="BH80" s="7"/>
      <c r="BI80" s="7"/>
      <c r="BJ80" s="7"/>
      <c r="BK80" s="45"/>
      <c r="BL80" s="48"/>
      <c r="BM80" s="51"/>
      <c r="BN80" s="54"/>
      <c r="BO80" s="42"/>
    </row>
    <row r="81" spans="1:67" ht="16.8" x14ac:dyDescent="0.3">
      <c r="A81" s="22"/>
      <c r="B81" s="18"/>
      <c r="C81" s="7"/>
      <c r="D81" s="7"/>
      <c r="E81" s="7"/>
      <c r="F81" s="7"/>
      <c r="G81" s="7"/>
      <c r="H81" s="7"/>
      <c r="I81" s="13"/>
      <c r="J81" s="48"/>
      <c r="K81" s="72"/>
      <c r="L81" s="75"/>
      <c r="AI81" s="7"/>
      <c r="AJ81" s="7"/>
      <c r="AK81" s="7"/>
      <c r="AL81" s="7"/>
      <c r="AM81" s="7"/>
      <c r="AN81" s="7"/>
      <c r="AO81" s="45"/>
      <c r="AP81" s="48"/>
      <c r="AQ81" s="51"/>
      <c r="AR81" s="54"/>
      <c r="AS81" s="42"/>
      <c r="AT81" s="7"/>
      <c r="AU81" s="7"/>
      <c r="AV81" s="7"/>
      <c r="AW81" s="7"/>
      <c r="AX81" s="7"/>
      <c r="AY81" s="7"/>
      <c r="AZ81" s="45"/>
      <c r="BA81" s="48"/>
      <c r="BB81" s="51"/>
      <c r="BC81" s="54"/>
      <c r="BD81" s="42"/>
      <c r="BE81" s="7"/>
      <c r="BF81" s="7"/>
      <c r="BG81" s="7"/>
      <c r="BH81" s="7"/>
      <c r="BI81" s="7"/>
      <c r="BJ81" s="7"/>
      <c r="BK81" s="45"/>
      <c r="BL81" s="48"/>
      <c r="BM81" s="51"/>
      <c r="BN81" s="54"/>
      <c r="BO81" s="42"/>
    </row>
    <row r="82" spans="1:67" ht="16.8" x14ac:dyDescent="0.3">
      <c r="A82" s="22"/>
      <c r="B82" s="19"/>
      <c r="C82" s="7"/>
      <c r="D82" s="7"/>
      <c r="E82" s="7"/>
      <c r="F82" s="7"/>
      <c r="G82" s="7"/>
      <c r="H82" s="7"/>
      <c r="I82" s="13"/>
      <c r="J82" s="48"/>
      <c r="K82" s="72"/>
      <c r="L82" s="75"/>
      <c r="AI82" s="7"/>
      <c r="AJ82" s="7"/>
      <c r="AK82" s="7"/>
      <c r="AL82" s="7"/>
      <c r="AM82" s="7"/>
      <c r="AN82" s="7"/>
      <c r="AO82" s="45"/>
      <c r="AP82" s="48"/>
      <c r="AQ82" s="51"/>
      <c r="AR82" s="54"/>
      <c r="AS82" s="42"/>
      <c r="AT82" s="7"/>
      <c r="AU82" s="7"/>
      <c r="AV82" s="7"/>
      <c r="AW82" s="7"/>
      <c r="AX82" s="7"/>
      <c r="AY82" s="7"/>
      <c r="AZ82" s="45"/>
      <c r="BA82" s="48"/>
      <c r="BB82" s="51"/>
      <c r="BC82" s="54"/>
      <c r="BD82" s="42"/>
      <c r="BE82" s="7"/>
      <c r="BF82" s="7"/>
      <c r="BG82" s="7"/>
      <c r="BH82" s="7"/>
      <c r="BI82" s="7"/>
      <c r="BJ82" s="7"/>
      <c r="BK82" s="45"/>
      <c r="BL82" s="48"/>
      <c r="BM82" s="51"/>
      <c r="BN82" s="54"/>
      <c r="BO82" s="42"/>
    </row>
    <row r="83" spans="1:67" ht="16.8" x14ac:dyDescent="0.3">
      <c r="A83" s="22"/>
      <c r="B83" s="19" t="s">
        <v>5</v>
      </c>
      <c r="C83" s="9" t="str">
        <f>LOOKUP(C80,{0,25,30,32,33,35,37,38,40,43,45},{"F","D","C-","C","C+","B-","B","B+","A-","A","A+"})</f>
        <v>F</v>
      </c>
      <c r="D83" s="9" t="str">
        <f>LOOKUP(D80, {0,50,60,63,66,70,73,75,80,85,90}, {"F","D","C-","C","C+","B-","B","B+","A-","A","A+"})</f>
        <v>F</v>
      </c>
      <c r="E83" s="9" t="str">
        <f>LOOKUP(E80, {0,50,60,63,66,70,73,75,80,85,90}, {"F","D","C-","C","C+","B-","B","B+","A-","A","A+"})</f>
        <v>F</v>
      </c>
      <c r="F83" s="9" t="str">
        <f>LOOKUP(F80, {0,50,60,63,66,70,73,75,80,85,90}, {"F","D","C-","C","C+","B-","B","B+","A-","A","A+"})</f>
        <v>F</v>
      </c>
      <c r="G83" s="9" t="str">
        <f>LOOKUP(G80, {0,50,60,63,66,70,73,75,80,85,90}, {"F","D","C-","C","C+","B-","B","B+","A-","A","A+"})</f>
        <v>F</v>
      </c>
      <c r="H83" s="9" t="str">
        <f>LOOKUP(H80, {0,50,60,63,66,70,73,75,80,85,90}, {"F","D","C-","C","C+","B-","B","B+","A-","A","A+"})</f>
        <v>F</v>
      </c>
      <c r="I83" s="13"/>
      <c r="J83" s="48"/>
      <c r="K83" s="72"/>
      <c r="L83" s="75"/>
      <c r="AI83" s="9" t="str">
        <f>LOOKUP(AI80,{0,25,30,32,33,35,37,38,40,43,45},{"F","D","C-","C","C+","B-","B","B+","A-","A","A+"})</f>
        <v>F</v>
      </c>
      <c r="AJ83" s="9" t="str">
        <f>LOOKUP(AJ80, {0,50,60,63,66,70,73,75,80,85,90}, {"F","D","C-","C","C+","B-","B","B+","A-","A","A+"})</f>
        <v>F</v>
      </c>
      <c r="AK83" s="9" t="str">
        <f>LOOKUP(AK80, {0,50,60,63,66,70,73,75,80,85,90}, {"F","D","C-","C","C+","B-","B","B+","A-","A","A+"})</f>
        <v>F</v>
      </c>
      <c r="AL83" s="9" t="str">
        <f>LOOKUP(AL80, {0,50,60,63,66,70,73,75,80,85,90}, {"F","D","C-","C","C+","B-","B","B+","A-","A","A+"})</f>
        <v>F</v>
      </c>
      <c r="AM83" s="9" t="str">
        <f>LOOKUP(AM80, {0,50,60,63,66,70,73,75,80,85,90}, {"F","D","C-","C","C+","B-","B","B+","A-","A","A+"})</f>
        <v>F</v>
      </c>
      <c r="AN83" s="9" t="str">
        <f>LOOKUP(AN80, {0,50,60,63,66,70,73,75,80,85,90}, {"F","D","C-","C","C+","B-","B","B+","A-","A","A+"})</f>
        <v>F</v>
      </c>
      <c r="AO83" s="45"/>
      <c r="AP83" s="48"/>
      <c r="AQ83" s="51"/>
      <c r="AR83" s="54"/>
      <c r="AS83" s="42"/>
      <c r="AT83" s="9" t="str">
        <f>LOOKUP(AT80, {0,50,60,63,66,70,73,75,80,85,90}, {"F","D","C-","C","C+","B-","B","B+","A-","A","A+"})</f>
        <v>F</v>
      </c>
      <c r="AU83" s="9" t="str">
        <f>LOOKUP(AU80, {0,50,60,63,66,70,73,75,80,85,90}, {"F","D","C-","C","C+","B-","B","B+","A-","A","A+"})</f>
        <v>F</v>
      </c>
      <c r="AV83" s="9" t="str">
        <f>LOOKUP(AV80, {0,50,60,63,66,70,73,75,80,85,90}, {"F","D","C-","C","C+","B-","B","B+","A-","A","A+"})</f>
        <v>F</v>
      </c>
      <c r="AW83" s="9" t="str">
        <f>LOOKUP(AW80, {0,50,60,63,66,70,73,75,80,85,90}, {"F","D","C-","C","C+","B-","B","B+","A-","A","A+"})</f>
        <v>F</v>
      </c>
      <c r="AX83" s="9" t="str">
        <f>LOOKUP(AX80, {0,50,60,63,66,70,73,75,80,85,90}, {"F","D","C-","C","C+","B-","B","B+","A-","A","A+"})</f>
        <v>F</v>
      </c>
      <c r="AY83" s="9" t="str">
        <f>LOOKUP(AY80, {0,50,60,63,66,70,73,75,80,85,90}, {"F","D","C-","C","C+","B-","B","B+","A-","A","A+"})</f>
        <v>F</v>
      </c>
      <c r="AZ83" s="45"/>
      <c r="BA83" s="48"/>
      <c r="BB83" s="51"/>
      <c r="BC83" s="54"/>
      <c r="BD83" s="42"/>
      <c r="BE83" s="9" t="str">
        <f>LOOKUP(BE80, {0,50,60,63,66,70,73,75,80,85,90}, {"F","D","C-","C","C+","B-","B","B+","A-","A","A+"})</f>
        <v>F</v>
      </c>
      <c r="BF83" s="9" t="str">
        <f>LOOKUP(BF80, {0,50,60,63,66,70,73,75,80,85,90}, {"F","D","C-","C","C+","B-","B","B+","A-","A","A+"})</f>
        <v>F</v>
      </c>
      <c r="BG83" s="9" t="str">
        <f>LOOKUP(BG80, {0,50,60,63,66,70,73,75,80,85,90}, {"F","D","C-","C","C+","B-","B","B+","A-","A","A+"})</f>
        <v>F</v>
      </c>
      <c r="BH83" s="9" t="str">
        <f>LOOKUP(BH80, {0,50,60,63,66,70,73,75,80,85,90}, {"F","D","C-","C","C+","B-","B","B+","A-","A","A+"})</f>
        <v>F</v>
      </c>
      <c r="BI83" s="9" t="str">
        <f>LOOKUP(BI80, {0,50,60,63,66,70,73,75,80,85,90}, {"F","D","C-","C","C+","B-","B","B+","A-","A","A+"})</f>
        <v>F</v>
      </c>
      <c r="BJ83" s="9" t="str">
        <f>LOOKUP(BJ80, {0,50,60,63,66,70,73,75,80,85,90}, {"F","D","C-","C","C+","B-","B","B+","A-","A","A+"})</f>
        <v>F</v>
      </c>
      <c r="BK83" s="45"/>
      <c r="BL83" s="48"/>
      <c r="BM83" s="51"/>
      <c r="BN83" s="54"/>
      <c r="BO83" s="42"/>
    </row>
    <row r="84" spans="1:67" ht="17.399999999999999" thickBot="1" x14ac:dyDescent="0.35">
      <c r="A84" s="23"/>
      <c r="B84" s="20" t="s">
        <v>6</v>
      </c>
      <c r="C84" s="36" t="str">
        <f>LOOKUP(C80, {0,25,26,27,28,29,30,31,32,33,34,35,36,37,38,39,40,41,42,43,44,45,50}, {"0","1","1.2","1.4","1.6","1.8","2.00","2.20","2.40","2.60","2.80","3.00","3.20","3.40","3.60","3.80","4.00","4.00","4.00","4.00","4.00","4.00","4.00"})</f>
        <v>0</v>
      </c>
      <c r="D84" s="12" t="str">
        <f>LOOKUP(D80,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84" s="12" t="str">
        <f>LOOKUP(E80,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84" s="12" t="str">
        <f>LOOKUP(F80,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84" s="12" t="str">
        <f>LOOKUP(G80,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84" s="12" t="str">
        <f>LOOKUP(H80,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I84" s="14"/>
      <c r="J84" s="49"/>
      <c r="K84" s="73"/>
      <c r="L84" s="76"/>
      <c r="AI84" s="36" t="str">
        <f>LOOKUP(AI80, {0,25,26,27,28,29,30,31,32,33,34,35,36,37,38,39,40,41,42,43,44,45,50}, {"0","1","1.2","1.4","1.6","1.8","2.00","2.20","2.40","2.60","2.80","3.00","3.20","3.40","3.60","3.80","4.00","4.00","4.00","4.00","4.00","4.00","4.00"})</f>
        <v>0</v>
      </c>
      <c r="AJ84" s="12" t="str">
        <f>LOOKUP(AJ80,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84" s="12" t="str">
        <f>LOOKUP(AK80,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84" s="12" t="str">
        <f>LOOKUP(AL80,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84" s="12" t="str">
        <f>LOOKUP(AM80,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84" s="12" t="str">
        <f>LOOKUP(AN80,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O84" s="46"/>
      <c r="AP84" s="49"/>
      <c r="AQ84" s="52"/>
      <c r="AR84" s="55"/>
      <c r="AS84" s="43"/>
      <c r="AT84" s="12" t="str">
        <f>LOOKUP(AT80,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84" s="12" t="str">
        <f>LOOKUP(AU80,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84" s="12" t="str">
        <f>LOOKUP(AV80,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84" s="12" t="str">
        <f>LOOKUP(AW80,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84" s="12" t="str">
        <f>LOOKUP(AX80,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84" s="12" t="str">
        <f>LOOKUP(AY80,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84" s="46"/>
      <c r="BA84" s="49"/>
      <c r="BB84" s="52"/>
      <c r="BC84" s="55"/>
      <c r="BD84" s="43"/>
      <c r="BE84" s="12" t="str">
        <f>LOOKUP(BE80,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84" s="12" t="str">
        <f>LOOKUP(BF80,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84" s="12" t="str">
        <f>LOOKUP(BG80,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84" s="12" t="str">
        <f>LOOKUP(BH80,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84" s="12" t="str">
        <f>LOOKUP(BI80,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84" s="12" t="str">
        <f>LOOKUP(BJ80,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84" s="46"/>
      <c r="BL84" s="49"/>
      <c r="BM84" s="52"/>
      <c r="BN84" s="55"/>
      <c r="BO84" s="43"/>
    </row>
    <row r="85" spans="1:67" ht="16.8" x14ac:dyDescent="0.3">
      <c r="A85" s="21">
        <v>14</v>
      </c>
      <c r="B85" s="17" t="s">
        <v>11</v>
      </c>
      <c r="C85" s="24">
        <v>2</v>
      </c>
      <c r="D85" s="7">
        <v>3</v>
      </c>
      <c r="E85" s="7">
        <v>3</v>
      </c>
      <c r="F85" s="7">
        <v>3</v>
      </c>
      <c r="G85" s="7">
        <v>3</v>
      </c>
      <c r="H85" s="7">
        <v>3</v>
      </c>
      <c r="I85" s="16">
        <f>SUM(C85:H85)</f>
        <v>17</v>
      </c>
      <c r="J85" s="47">
        <f>I86*100/600</f>
        <v>65.833333333333329</v>
      </c>
      <c r="K85" s="71">
        <f>(C85*C90+D85*D90+E85*E90+F85*F90+G85*G90+H85*H90)/(C85+D85+E85+F85+G85+H85)</f>
        <v>3.1705882352941175</v>
      </c>
      <c r="L85" s="74" t="str">
        <f>LOOKUP(K85,{0,1},{"Dropped Out"," Promoted"})</f>
        <v xml:space="preserve"> Promoted</v>
      </c>
      <c r="AI85" s="24">
        <v>2</v>
      </c>
      <c r="AJ85" s="25">
        <v>3</v>
      </c>
      <c r="AK85" s="25">
        <v>3</v>
      </c>
      <c r="AL85" s="25">
        <v>3</v>
      </c>
      <c r="AM85" s="25">
        <v>3</v>
      </c>
      <c r="AN85" s="26">
        <v>3</v>
      </c>
      <c r="AO85" s="44">
        <f>SUM(AI86,AJ86,AK86,,AL86,AM86,AN86)</f>
        <v>454</v>
      </c>
      <c r="AP85" s="47">
        <f>AO85*100/550</f>
        <v>82.545454545454547</v>
      </c>
      <c r="AQ85" s="50">
        <f>(AI85*AI90+AJ85*AJ90+AK85*AK90+AL85*AL90+AM85*AM90+AN85*AN90)/(AI85+AJ85+AK85+AL85+AM85+AN85)</f>
        <v>3.9529411764705884</v>
      </c>
      <c r="AR85" s="53">
        <f>(C85*C90+D85*D90+E85*E90+F85*F90+H85*H90+G85*G90++AI85*AI90+AJ85*AJ90+AK85*AK90+AL85*AL90+AM85*AM90+AN85*AN90)/(C85+D85+E85+F85+H85+G85+AI85+AJ85+AK85+AL85+AM85+AN85)</f>
        <v>3.5617647058823532</v>
      </c>
      <c r="AS85" s="41" t="str">
        <f>LOOKUP(AR85,{0,1.5},{"Dropped Out","Promoted"})</f>
        <v>Promoted</v>
      </c>
      <c r="AT85" s="24">
        <v>3</v>
      </c>
      <c r="AU85" s="25">
        <v>3</v>
      </c>
      <c r="AV85" s="25">
        <v>3</v>
      </c>
      <c r="AW85" s="25">
        <v>3</v>
      </c>
      <c r="AX85" s="25">
        <v>3</v>
      </c>
      <c r="AY85" s="26">
        <v>3</v>
      </c>
      <c r="AZ85" s="44">
        <f>SUM(AT86,AU86,AV86,,AW86,AX86,AY86)</f>
        <v>474</v>
      </c>
      <c r="BA85" s="47">
        <f>AZ85*100/600</f>
        <v>79</v>
      </c>
      <c r="BB85" s="50">
        <f>(AT85*AT90+AU85*AU90+AV85*AV90+AW85*AW90+AX85*AX90+AY85*AY90)/(AT85+AU85+AV85+AW85+AX85+AY85)</f>
        <v>3.6333333333333337</v>
      </c>
      <c r="BC85" s="53">
        <f>(C85*C90+D85*D90+E85*E90+F85*F90+H85*H90+G85*G90+AI85*AI90+AJ85*AJ90+AK85*AK90+AL85*AL90+AM85*AM90+AN85*AN90+AT85*AT90+AU85*AU90+AV85*AV90+AW85*AW90+AX85*AX90+AY85*AY90)/(C85+D85+E85+F85+H85+G85+AI85+AJ85+AK85+AL85+AM85+AN85+AT85+AU85+AV85+AW85+AX85+AY85)</f>
        <v>3.5865384615384621</v>
      </c>
      <c r="BD85" s="41" t="str">
        <f>LOOKUP(BC85,{0,1.75},{"Dropped Out","Promoted"})</f>
        <v>Promoted</v>
      </c>
      <c r="BE85" s="24">
        <v>3</v>
      </c>
      <c r="BF85" s="25">
        <v>3</v>
      </c>
      <c r="BG85" s="25">
        <v>3</v>
      </c>
      <c r="BH85" s="25">
        <v>3</v>
      </c>
      <c r="BI85" s="25">
        <v>3</v>
      </c>
      <c r="BJ85" s="26">
        <v>3</v>
      </c>
      <c r="BK85" s="44">
        <f>SUM(BE86,BF86,BG86,,BH86,BI86,BJ86)</f>
        <v>455</v>
      </c>
      <c r="BL85" s="47">
        <f>BK85*100/600</f>
        <v>75.833333333333329</v>
      </c>
      <c r="BM85" s="50">
        <f>(BE85*BE90+BF85*BF90+BG85*BG90+BH85*BH90+BI85*BI90+BJ85*BJ90)/(BE85+BF85+BG85+BH85+BI85+BJ85)</f>
        <v>3.2833333333333332</v>
      </c>
      <c r="BN85" s="53">
        <f>(C85*C90+D85*D90+E85*E90+F85*F90+H85*H90+G85*G90+AI85*AI90+AJ85*AJ90+AK85*AK90+AL85*AL90+AM85*AM90+AN85*AN90+AT85*AT90+AU85*AU90+AV85*AV90+AW85*AW90+AX85*AX90+AY85*AY90+BE85*BE90+BF85*BF90+BG85*BG90+BH85*BH90+BI85*BI90+BJ85*BJ90)/(C85+D85+E85+F85+H85+G85+AI85+AJ85+AK85+AL85+AM85+AN85+AT85+AU85+AV85+AW85+AX85+AY85+BE85+BF85+BG85+BH85+BI85+BJ85)</f>
        <v>3.5085714285714289</v>
      </c>
      <c r="BO85" s="41" t="str">
        <f>LOOKUP(BN85,{0,2},{"Dropped Out","Promoted"})</f>
        <v>Promoted</v>
      </c>
    </row>
    <row r="86" spans="1:67" ht="16.8" x14ac:dyDescent="0.3">
      <c r="A86" s="22" t="s">
        <v>37</v>
      </c>
      <c r="B86" s="18" t="s">
        <v>12</v>
      </c>
      <c r="C86" s="7">
        <v>42</v>
      </c>
      <c r="D86" s="7">
        <v>62</v>
      </c>
      <c r="E86" s="7">
        <v>63</v>
      </c>
      <c r="F86" s="7">
        <v>80</v>
      </c>
      <c r="G86" s="7">
        <v>71</v>
      </c>
      <c r="H86" s="7">
        <v>77</v>
      </c>
      <c r="I86" s="35">
        <f>SUM(C86:H86)</f>
        <v>395</v>
      </c>
      <c r="J86" s="48"/>
      <c r="K86" s="72"/>
      <c r="L86" s="75"/>
      <c r="AI86" s="7">
        <v>38</v>
      </c>
      <c r="AJ86" s="7">
        <v>82</v>
      </c>
      <c r="AK86" s="7">
        <v>80</v>
      </c>
      <c r="AL86" s="7">
        <v>84</v>
      </c>
      <c r="AM86" s="7">
        <v>85</v>
      </c>
      <c r="AN86" s="7">
        <v>85</v>
      </c>
      <c r="AO86" s="45"/>
      <c r="AP86" s="48"/>
      <c r="AQ86" s="51"/>
      <c r="AR86" s="54"/>
      <c r="AS86" s="42"/>
      <c r="AT86" s="7">
        <v>81</v>
      </c>
      <c r="AU86" s="7">
        <v>73</v>
      </c>
      <c r="AV86" s="7">
        <v>71</v>
      </c>
      <c r="AW86" s="7">
        <v>84</v>
      </c>
      <c r="AX86" s="7">
        <v>91</v>
      </c>
      <c r="AY86" s="7">
        <v>74</v>
      </c>
      <c r="AZ86" s="45"/>
      <c r="BA86" s="48"/>
      <c r="BB86" s="51"/>
      <c r="BC86" s="54"/>
      <c r="BD86" s="42"/>
      <c r="BE86" s="7">
        <v>89</v>
      </c>
      <c r="BF86" s="7">
        <v>70</v>
      </c>
      <c r="BG86" s="7">
        <v>60</v>
      </c>
      <c r="BH86" s="7">
        <v>77</v>
      </c>
      <c r="BI86" s="7">
        <v>70</v>
      </c>
      <c r="BJ86" s="7">
        <v>89</v>
      </c>
      <c r="BK86" s="45"/>
      <c r="BL86" s="48"/>
      <c r="BM86" s="51"/>
      <c r="BN86" s="54"/>
      <c r="BO86" s="42"/>
    </row>
    <row r="87" spans="1:67" ht="16.8" x14ac:dyDescent="0.3">
      <c r="A87" s="22" t="s">
        <v>137</v>
      </c>
      <c r="B87" s="18"/>
      <c r="C87" s="7"/>
      <c r="D87" s="7"/>
      <c r="E87" s="7"/>
      <c r="F87" s="7"/>
      <c r="G87" s="7"/>
      <c r="H87" s="7"/>
      <c r="I87" s="13"/>
      <c r="J87" s="48"/>
      <c r="K87" s="72"/>
      <c r="L87" s="75"/>
      <c r="AI87" s="7"/>
      <c r="AJ87" s="7"/>
      <c r="AK87" s="7"/>
      <c r="AL87" s="7"/>
      <c r="AM87" s="7"/>
      <c r="AN87" s="7"/>
      <c r="AO87" s="45"/>
      <c r="AP87" s="48"/>
      <c r="AQ87" s="51"/>
      <c r="AR87" s="54"/>
      <c r="AS87" s="42"/>
      <c r="AT87" s="7"/>
      <c r="AU87" s="7"/>
      <c r="AV87" s="7"/>
      <c r="AW87" s="7"/>
      <c r="AX87" s="7"/>
      <c r="AY87" s="7"/>
      <c r="AZ87" s="45"/>
      <c r="BA87" s="48"/>
      <c r="BB87" s="51"/>
      <c r="BC87" s="54"/>
      <c r="BD87" s="42"/>
      <c r="BE87" s="7"/>
      <c r="BF87" s="7"/>
      <c r="BG87" s="7"/>
      <c r="BH87" s="7"/>
      <c r="BI87" s="7"/>
      <c r="BJ87" s="7"/>
      <c r="BK87" s="45"/>
      <c r="BL87" s="48"/>
      <c r="BM87" s="51"/>
      <c r="BN87" s="54"/>
      <c r="BO87" s="42"/>
    </row>
    <row r="88" spans="1:67" ht="16.8" x14ac:dyDescent="0.3">
      <c r="A88" s="22" t="s">
        <v>138</v>
      </c>
      <c r="B88" s="19"/>
      <c r="C88" s="7"/>
      <c r="D88" s="7"/>
      <c r="E88" s="7"/>
      <c r="F88" s="7"/>
      <c r="G88" s="7"/>
      <c r="H88" s="7"/>
      <c r="I88" s="13"/>
      <c r="J88" s="48"/>
      <c r="K88" s="72"/>
      <c r="L88" s="75"/>
      <c r="AI88" s="7"/>
      <c r="AJ88" s="7"/>
      <c r="AK88" s="7"/>
      <c r="AL88" s="7"/>
      <c r="AM88" s="7"/>
      <c r="AN88" s="7"/>
      <c r="AO88" s="45"/>
      <c r="AP88" s="48"/>
      <c r="AQ88" s="51"/>
      <c r="AR88" s="54"/>
      <c r="AS88" s="42"/>
      <c r="AT88" s="7"/>
      <c r="AU88" s="7"/>
      <c r="AV88" s="7"/>
      <c r="AW88" s="7"/>
      <c r="AX88" s="7"/>
      <c r="AY88" s="7"/>
      <c r="AZ88" s="45"/>
      <c r="BA88" s="48"/>
      <c r="BB88" s="51"/>
      <c r="BC88" s="54"/>
      <c r="BD88" s="42"/>
      <c r="BE88" s="7"/>
      <c r="BF88" s="7"/>
      <c r="BG88" s="7"/>
      <c r="BH88" s="7"/>
      <c r="BI88" s="7"/>
      <c r="BJ88" s="7"/>
      <c r="BK88" s="45"/>
      <c r="BL88" s="48"/>
      <c r="BM88" s="51"/>
      <c r="BN88" s="54"/>
      <c r="BO88" s="42"/>
    </row>
    <row r="89" spans="1:67" ht="16.8" x14ac:dyDescent="0.3">
      <c r="A89" s="22"/>
      <c r="B89" s="19" t="s">
        <v>5</v>
      </c>
      <c r="C89" s="9" t="str">
        <f>LOOKUP(C86,{0,25,30,32,33,35,37,38,40,43,45},{"F","D","C-","C","C+","B-","B","B+","A-","A","A+"})</f>
        <v>A-</v>
      </c>
      <c r="D89" s="9" t="str">
        <f>LOOKUP(D86, {0,50,60,63,66,70,73,75,80,85,90}, {"F","D","C-","C","C+","B-","B","B+","A-","A","A+"})</f>
        <v>C-</v>
      </c>
      <c r="E89" s="9" t="str">
        <f>LOOKUP(E86, {0,50,60,63,66,70,73,75,80,85,90}, {"F","D","C-","C","C+","B-","B","B+","A-","A","A+"})</f>
        <v>C</v>
      </c>
      <c r="F89" s="9" t="str">
        <f>LOOKUP(F86, {0,50,60,63,66,70,73,75,80,85,90}, {"F","D","C-","C","C+","B-","B","B+","A-","A","A+"})</f>
        <v>A-</v>
      </c>
      <c r="G89" s="9" t="str">
        <f>LOOKUP(G86, {0,50,60,63,66,70,73,75,80,85,90}, {"F","D","C-","C","C+","B-","B","B+","A-","A","A+"})</f>
        <v>B-</v>
      </c>
      <c r="H89" s="9" t="str">
        <f>LOOKUP(H86, {0,50,60,63,66,70,73,75,80,85,90}, {"F","D","C-","C","C+","B-","B","B+","A-","A","A+"})</f>
        <v>B+</v>
      </c>
      <c r="I89" s="13"/>
      <c r="J89" s="48"/>
      <c r="K89" s="72"/>
      <c r="L89" s="75"/>
      <c r="AI89" s="9" t="str">
        <f>LOOKUP(AI86,{0,25,30,32,33,35,37,38,40,43,45},{"F","D","C-","C","C+","B-","B","B+","A-","A","A+"})</f>
        <v>B+</v>
      </c>
      <c r="AJ89" s="9" t="str">
        <f>LOOKUP(AJ86, {0,50,60,63,66,70,73,75,80,85,90}, {"F","D","C-","C","C+","B-","B","B+","A-","A","A+"})</f>
        <v>A-</v>
      </c>
      <c r="AK89" s="9" t="str">
        <f>LOOKUP(AK86, {0,50,60,63,66,70,73,75,80,85,90}, {"F","D","C-","C","C+","B-","B","B+","A-","A","A+"})</f>
        <v>A-</v>
      </c>
      <c r="AL89" s="9" t="str">
        <f>LOOKUP(AL86, {0,50,60,63,66,70,73,75,80,85,90}, {"F","D","C-","C","C+","B-","B","B+","A-","A","A+"})</f>
        <v>A-</v>
      </c>
      <c r="AM89" s="9" t="str">
        <f>LOOKUP(AM86, {0,50,60,63,66,70,73,75,80,85,90}, {"F","D","C-","C","C+","B-","B","B+","A-","A","A+"})</f>
        <v>A</v>
      </c>
      <c r="AN89" s="9" t="str">
        <f>LOOKUP(AN86, {0,50,60,63,66,70,73,75,80,85,90}, {"F","D","C-","C","C+","B-","B","B+","A-","A","A+"})</f>
        <v>A</v>
      </c>
      <c r="AO89" s="45"/>
      <c r="AP89" s="48"/>
      <c r="AQ89" s="51"/>
      <c r="AR89" s="54"/>
      <c r="AS89" s="42"/>
      <c r="AT89" s="9" t="str">
        <f>LOOKUP(AT86, {0,50,60,63,66,70,73,75,80,85,90}, {"F","D","C-","C","C+","B-","B","B+","A-","A","A+"})</f>
        <v>A-</v>
      </c>
      <c r="AU89" s="9" t="str">
        <f>LOOKUP(AU86, {0,50,60,63,66,70,73,75,80,85,90}, {"F","D","C-","C","C+","B-","B","B+","A-","A","A+"})</f>
        <v>B</v>
      </c>
      <c r="AV89" s="9" t="str">
        <f>LOOKUP(AV86, {0,50,60,63,66,70,73,75,80,85,90}, {"F","D","C-","C","C+","B-","B","B+","A-","A","A+"})</f>
        <v>B-</v>
      </c>
      <c r="AW89" s="9" t="str">
        <f>LOOKUP(AW86, {0,50,60,63,66,70,73,75,80,85,90}, {"F","D","C-","C","C+","B-","B","B+","A-","A","A+"})</f>
        <v>A-</v>
      </c>
      <c r="AX89" s="9" t="str">
        <f>LOOKUP(AX86, {0,50,60,63,66,70,73,75,80,85,90}, {"F","D","C-","C","C+","B-","B","B+","A-","A","A+"})</f>
        <v>A+</v>
      </c>
      <c r="AY89" s="9" t="str">
        <f>LOOKUP(AY86, {0,50,60,63,66,70,73,75,80,85,90}, {"F","D","C-","C","C+","B-","B","B+","A-","A","A+"})</f>
        <v>B</v>
      </c>
      <c r="AZ89" s="45"/>
      <c r="BA89" s="48"/>
      <c r="BB89" s="51"/>
      <c r="BC89" s="54"/>
      <c r="BD89" s="42"/>
      <c r="BE89" s="9" t="str">
        <f>LOOKUP(BE86, {0,50,60,63,66,70,73,75,80,85,90}, {"F","D","C-","C","C+","B-","B","B+","A-","A","A+"})</f>
        <v>A</v>
      </c>
      <c r="BF89" s="9" t="str">
        <f>LOOKUP(BF86, {0,50,60,63,66,70,73,75,80,85,90}, {"F","D","C-","C","C+","B-","B","B+","A-","A","A+"})</f>
        <v>B-</v>
      </c>
      <c r="BG89" s="9" t="str">
        <f>LOOKUP(BG86, {0,50,60,63,66,70,73,75,80,85,90}, {"F","D","C-","C","C+","B-","B","B+","A-","A","A+"})</f>
        <v>C-</v>
      </c>
      <c r="BH89" s="9" t="str">
        <f>LOOKUP(BH86, {0,50,60,63,66,70,73,75,80,85,90}, {"F","D","C-","C","C+","B-","B","B+","A-","A","A+"})</f>
        <v>B+</v>
      </c>
      <c r="BI89" s="9" t="str">
        <f>LOOKUP(BI86, {0,50,60,63,66,70,73,75,80,85,90}, {"F","D","C-","C","C+","B-","B","B+","A-","A","A+"})</f>
        <v>B-</v>
      </c>
      <c r="BJ89" s="9" t="str">
        <f>LOOKUP(BJ86, {0,50,60,63,66,70,73,75,80,85,90}, {"F","D","C-","C","C+","B-","B","B+","A-","A","A+"})</f>
        <v>A</v>
      </c>
      <c r="BK89" s="45"/>
      <c r="BL89" s="48"/>
      <c r="BM89" s="51"/>
      <c r="BN89" s="54"/>
      <c r="BO89" s="42"/>
    </row>
    <row r="90" spans="1:67" ht="17.399999999999999" thickBot="1" x14ac:dyDescent="0.35">
      <c r="A90" s="23"/>
      <c r="B90" s="20" t="s">
        <v>6</v>
      </c>
      <c r="C90" s="36" t="str">
        <f>LOOKUP(C86, {0,25,26,27,28,29,30,31,32,33,34,35,36,37,38,39,40,41,42,43,44,45,50}, {"0","1","1.2","1.4","1.6","1.8","2.00","2.20","2.40","2.60","2.80","3.00","3.20","3.40","3.60","3.80","4.00","4.00","4.00","4.00","4.00","4.00","4.00"})</f>
        <v>4.00</v>
      </c>
      <c r="D90" s="12" t="str">
        <f>LOOKUP(D86,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E90" s="12" t="str">
        <f>LOOKUP(E86,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2.30</v>
      </c>
      <c r="F90" s="12" t="str">
        <f>LOOKUP(F86,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G90" s="12" t="str">
        <f>LOOKUP(G86,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H90" s="12" t="str">
        <f>LOOKUP(H86,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I90" s="14"/>
      <c r="J90" s="49"/>
      <c r="K90" s="73"/>
      <c r="L90" s="76"/>
      <c r="AI90" s="36" t="str">
        <f>LOOKUP(AI86, {0,25,26,27,28,29,30,31,32,33,34,35,36,37,38,39,40,41,42,43,44,45,50}, {"0","1","1.2","1.4","1.6","1.8","2.00","2.20","2.40","2.60","2.80","3.00","3.20","3.40","3.60","3.80","4.00","4.00","4.00","4.00","4.00","4.00","4.00"})</f>
        <v>3.60</v>
      </c>
      <c r="AJ90" s="12" t="str">
        <f>LOOKUP(AJ86,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K90" s="12" t="str">
        <f>LOOKUP(AK86,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L90" s="12" t="str">
        <f>LOOKUP(AL86,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90" s="12" t="str">
        <f>LOOKUP(AM86,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90" s="12" t="str">
        <f>LOOKUP(AN86,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90" s="46"/>
      <c r="AP90" s="49"/>
      <c r="AQ90" s="52"/>
      <c r="AR90" s="55"/>
      <c r="AS90" s="43"/>
      <c r="AT90" s="12" t="str">
        <f>LOOKUP(AT86,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90" s="12" t="str">
        <f>LOOKUP(AU86,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AV90" s="12" t="str">
        <f>LOOKUP(AV86,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AW90" s="12" t="str">
        <f>LOOKUP(AW86,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X90" s="12" t="str">
        <f>LOOKUP(AX86,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Y90" s="12" t="str">
        <f>LOOKUP(AY86,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AZ90" s="46"/>
      <c r="BA90" s="49"/>
      <c r="BB90" s="52"/>
      <c r="BC90" s="55"/>
      <c r="BD90" s="43"/>
      <c r="BE90" s="12" t="str">
        <f>LOOKUP(BE86,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F90" s="12" t="str">
        <f>LOOKUP(BF86,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G90" s="12" t="str">
        <f>LOOKUP(BG86,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BH90" s="12" t="str">
        <f>LOOKUP(BH86,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BI90" s="12" t="str">
        <f>LOOKUP(BI86,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J90" s="12" t="str">
        <f>LOOKUP(BJ86,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K90" s="46"/>
      <c r="BL90" s="49"/>
      <c r="BM90" s="52"/>
      <c r="BN90" s="55"/>
      <c r="BO90" s="43"/>
    </row>
    <row r="91" spans="1:67" ht="16.8" x14ac:dyDescent="0.3">
      <c r="A91" s="21">
        <v>15</v>
      </c>
      <c r="B91" s="17" t="s">
        <v>11</v>
      </c>
      <c r="C91" s="24">
        <v>2</v>
      </c>
      <c r="D91" s="7">
        <v>3</v>
      </c>
      <c r="E91" s="7">
        <v>3</v>
      </c>
      <c r="F91" s="7">
        <v>3</v>
      </c>
      <c r="G91" s="7">
        <v>3</v>
      </c>
      <c r="H91" s="7">
        <v>3</v>
      </c>
      <c r="I91" s="16">
        <f>SUM(C91:H91)</f>
        <v>17</v>
      </c>
      <c r="J91" s="47">
        <f>I92*100/600</f>
        <v>72.166666666666671</v>
      </c>
      <c r="K91" s="71">
        <f>(C91*C96+D91*D96+E91*E96+F91*F96+G91*G96+H91*H96)/(C91+D91+E91+F91+G91+H91)</f>
        <v>3.6470588235294117</v>
      </c>
      <c r="L91" s="74" t="str">
        <f>LOOKUP(K91,{0,1},{"Dropped Out"," Promoted"})</f>
        <v xml:space="preserve"> Promoted</v>
      </c>
      <c r="AI91" s="24">
        <v>2</v>
      </c>
      <c r="AJ91" s="25">
        <v>3</v>
      </c>
      <c r="AK91" s="25">
        <v>3</v>
      </c>
      <c r="AL91" s="25">
        <v>3</v>
      </c>
      <c r="AM91" s="25">
        <v>3</v>
      </c>
      <c r="AN91" s="26">
        <v>3</v>
      </c>
      <c r="AO91" s="44">
        <f>SUM(AI92,AJ92,AK92,,AL92,AM92,AN92)</f>
        <v>479</v>
      </c>
      <c r="AP91" s="47">
        <f>AO91*100/550</f>
        <v>87.090909090909093</v>
      </c>
      <c r="AQ91" s="50">
        <f>(AI91*AI96+AJ91*AJ96+AK91*AK96+AL91*AL96+AM91*AM96+AN91*AN96)/(AI91+AJ91+AK91+AL91+AM91+AN91)</f>
        <v>4</v>
      </c>
      <c r="AR91" s="53">
        <f>(C91*C96+D91*D96+E91*E96+F91*F96+H91*H96+G91*G96++AI91*AI96+AJ91*AJ96+AK91*AK96+AL91*AL96+AM91*AM96+AN91*AN96)/(C91+D91+E91+F91+H91+G91+AI91+AJ91+AK91+AL91+AM91+AN91)</f>
        <v>3.8235294117647061</v>
      </c>
      <c r="AS91" s="41" t="str">
        <f>LOOKUP(AR91,{0,1.5},{"Dropped Out","Promoted"})</f>
        <v>Promoted</v>
      </c>
      <c r="AT91" s="24">
        <v>3</v>
      </c>
      <c r="AU91" s="25">
        <v>3</v>
      </c>
      <c r="AV91" s="25">
        <v>3</v>
      </c>
      <c r="AW91" s="25">
        <v>3</v>
      </c>
      <c r="AX91" s="25">
        <v>3</v>
      </c>
      <c r="AY91" s="26">
        <v>3</v>
      </c>
      <c r="AZ91" s="44">
        <f>SUM(AT92,AU92,AV92,,AW92,AX92,AY92)</f>
        <v>488</v>
      </c>
      <c r="BA91" s="47">
        <f>AZ91*100/600</f>
        <v>81.333333333333329</v>
      </c>
      <c r="BB91" s="50">
        <f>(AT91*AT96+AU91*AU96+AV91*AV96+AW91*AW96+AX91*AX96+AY91*AY96)/(AT91+AU91+AV91+AW91+AX91+AY91)</f>
        <v>3.8000000000000003</v>
      </c>
      <c r="BC91" s="53">
        <f>(C91*C96+D91*D96+E91*E96+F91*F96+H91*H96+G91*G96+AI91*AI96+AJ91*AJ96+AK91*AK96+AL91*AL96+AM91*AM96+AN91*AN96+AT91*AT96+AU91*AU96+AV91*AV96+AW91*AW96+AX91*AX96+AY91*AY96)/(C91+D91+E91+F91+H91+G91+AI91+AJ91+AK91+AL91+AM91+AN91+AT91+AU91+AV91+AW91+AX91+AY91)</f>
        <v>3.8153846153846156</v>
      </c>
      <c r="BD91" s="41" t="str">
        <f>LOOKUP(BC91,{0,1.75},{"Dropped Out","Promoted"})</f>
        <v>Promoted</v>
      </c>
      <c r="BE91" s="24">
        <v>3</v>
      </c>
      <c r="BF91" s="25">
        <v>3</v>
      </c>
      <c r="BG91" s="25">
        <v>3</v>
      </c>
      <c r="BH91" s="25">
        <v>3</v>
      </c>
      <c r="BI91" s="25">
        <v>3</v>
      </c>
      <c r="BJ91" s="26">
        <v>3</v>
      </c>
      <c r="BK91" s="44">
        <f>SUM(BE92,BF92,BG92,,BH92,BI92,BJ92)</f>
        <v>504</v>
      </c>
      <c r="BL91" s="47">
        <f>BK91*100/600</f>
        <v>84</v>
      </c>
      <c r="BM91" s="50">
        <f>(BE91*BE96+BF91*BF96+BG91*BG96+BH91*BH96+BI91*BI96+BJ91*BJ96)/(BE91+BF91+BG91+BH91+BI91+BJ91)</f>
        <v>3.7333333333333334</v>
      </c>
      <c r="BN91" s="53">
        <f>(C91*C96+D91*D96+E91*E96+F91*F96+H91*H96+G91*G96+AI91*AI96+AJ91*AJ96+AK91*AK96+AL91*AL96+AM91*AM96+AN91*AN96+AT91*AT96+AU91*AU96+AV91*AV96+AW91*AW96+AX91*AX96+AY91*AY96+BE91*BE96+BF91*BF96+BG91*BG96+BH91*BH96+BI91*BI96+BJ91*BJ96)/(C91+D91+E91+F91+H91+G91+AI91+AJ91+AK91+AL91+AM91+AN91+AT91+AU91+AV91+AW91+AX91+AY91+BE91+BF91+BG91+BH91+BI91+BJ91)</f>
        <v>3.7942857142857145</v>
      </c>
      <c r="BO91" s="41" t="str">
        <f>LOOKUP(BN91,{0,2},{"Dropped Out","Promoted"})</f>
        <v>Promoted</v>
      </c>
    </row>
    <row r="92" spans="1:67" ht="16.8" x14ac:dyDescent="0.3">
      <c r="A92" s="22" t="s">
        <v>38</v>
      </c>
      <c r="B92" s="18" t="s">
        <v>12</v>
      </c>
      <c r="C92" s="7">
        <v>42</v>
      </c>
      <c r="D92" s="7">
        <v>66</v>
      </c>
      <c r="E92" s="7">
        <v>74</v>
      </c>
      <c r="F92" s="7">
        <v>83</v>
      </c>
      <c r="G92" s="7">
        <v>82</v>
      </c>
      <c r="H92" s="7">
        <v>86</v>
      </c>
      <c r="I92" s="35">
        <f>SUM(C92:H92)</f>
        <v>433</v>
      </c>
      <c r="J92" s="48"/>
      <c r="K92" s="72"/>
      <c r="L92" s="75"/>
      <c r="AI92" s="7">
        <v>41</v>
      </c>
      <c r="AJ92" s="7">
        <v>85</v>
      </c>
      <c r="AK92" s="7">
        <v>80</v>
      </c>
      <c r="AL92" s="7">
        <v>98</v>
      </c>
      <c r="AM92" s="7">
        <v>84</v>
      </c>
      <c r="AN92" s="7">
        <v>91</v>
      </c>
      <c r="AO92" s="45"/>
      <c r="AP92" s="48"/>
      <c r="AQ92" s="51"/>
      <c r="AR92" s="54"/>
      <c r="AS92" s="42"/>
      <c r="AT92" s="7">
        <v>86</v>
      </c>
      <c r="AU92" s="7">
        <v>76</v>
      </c>
      <c r="AV92" s="7">
        <v>72</v>
      </c>
      <c r="AW92" s="7">
        <v>88</v>
      </c>
      <c r="AX92" s="7">
        <v>85</v>
      </c>
      <c r="AY92" s="7">
        <v>81</v>
      </c>
      <c r="AZ92" s="45"/>
      <c r="BA92" s="48"/>
      <c r="BB92" s="51"/>
      <c r="BC92" s="54"/>
      <c r="BD92" s="42"/>
      <c r="BE92" s="7">
        <v>93</v>
      </c>
      <c r="BF92" s="7">
        <v>71</v>
      </c>
      <c r="BG92" s="7">
        <v>73</v>
      </c>
      <c r="BH92" s="7">
        <v>87</v>
      </c>
      <c r="BI92" s="7">
        <v>88</v>
      </c>
      <c r="BJ92" s="7">
        <v>92</v>
      </c>
      <c r="BK92" s="45"/>
      <c r="BL92" s="48"/>
      <c r="BM92" s="51"/>
      <c r="BN92" s="54"/>
      <c r="BO92" s="42"/>
    </row>
    <row r="93" spans="1:67" ht="16.8" x14ac:dyDescent="0.3">
      <c r="A93" s="22" t="s">
        <v>137</v>
      </c>
      <c r="B93" s="18"/>
      <c r="C93" s="7"/>
      <c r="D93" s="7"/>
      <c r="E93" s="7"/>
      <c r="F93" s="7"/>
      <c r="G93" s="7"/>
      <c r="H93" s="7"/>
      <c r="I93" s="13"/>
      <c r="J93" s="48"/>
      <c r="K93" s="72"/>
      <c r="L93" s="75"/>
      <c r="AI93" s="7"/>
      <c r="AJ93" s="7"/>
      <c r="AK93" s="7"/>
      <c r="AL93" s="7"/>
      <c r="AM93" s="7"/>
      <c r="AN93" s="7"/>
      <c r="AO93" s="45"/>
      <c r="AP93" s="48"/>
      <c r="AQ93" s="51"/>
      <c r="AR93" s="54"/>
      <c r="AS93" s="42"/>
      <c r="AT93" s="7"/>
      <c r="AU93" s="7"/>
      <c r="AV93" s="7"/>
      <c r="AW93" s="7"/>
      <c r="AX93" s="7"/>
      <c r="AY93" s="7"/>
      <c r="AZ93" s="45"/>
      <c r="BA93" s="48"/>
      <c r="BB93" s="51"/>
      <c r="BC93" s="54"/>
      <c r="BD93" s="42"/>
      <c r="BE93" s="7"/>
      <c r="BF93" s="7"/>
      <c r="BG93" s="7"/>
      <c r="BH93" s="7"/>
      <c r="BI93" s="7"/>
      <c r="BJ93" s="7"/>
      <c r="BK93" s="45"/>
      <c r="BL93" s="48"/>
      <c r="BM93" s="51"/>
      <c r="BN93" s="54"/>
      <c r="BO93" s="42"/>
    </row>
    <row r="94" spans="1:67" ht="16.8" x14ac:dyDescent="0.3">
      <c r="A94" s="22" t="s">
        <v>139</v>
      </c>
      <c r="B94" s="19"/>
      <c r="C94" s="7"/>
      <c r="D94" s="7"/>
      <c r="E94" s="7"/>
      <c r="F94" s="7"/>
      <c r="G94" s="7"/>
      <c r="H94" s="7"/>
      <c r="I94" s="13"/>
      <c r="J94" s="48"/>
      <c r="K94" s="72"/>
      <c r="L94" s="75"/>
      <c r="AI94" s="7"/>
      <c r="AJ94" s="7"/>
      <c r="AK94" s="7"/>
      <c r="AL94" s="7"/>
      <c r="AM94" s="7"/>
      <c r="AN94" s="7"/>
      <c r="AO94" s="45"/>
      <c r="AP94" s="48"/>
      <c r="AQ94" s="51"/>
      <c r="AR94" s="54"/>
      <c r="AS94" s="42"/>
      <c r="AT94" s="7"/>
      <c r="AU94" s="7"/>
      <c r="AV94" s="7"/>
      <c r="AW94" s="7"/>
      <c r="AX94" s="7"/>
      <c r="AY94" s="7"/>
      <c r="AZ94" s="45"/>
      <c r="BA94" s="48"/>
      <c r="BB94" s="51"/>
      <c r="BC94" s="54"/>
      <c r="BD94" s="42"/>
      <c r="BE94" s="7"/>
      <c r="BF94" s="7"/>
      <c r="BG94" s="7"/>
      <c r="BH94" s="7"/>
      <c r="BI94" s="7"/>
      <c r="BJ94" s="7"/>
      <c r="BK94" s="45"/>
      <c r="BL94" s="48"/>
      <c r="BM94" s="51"/>
      <c r="BN94" s="54"/>
      <c r="BO94" s="42"/>
    </row>
    <row r="95" spans="1:67" ht="16.8" x14ac:dyDescent="0.3">
      <c r="A95" s="22"/>
      <c r="B95" s="19" t="s">
        <v>5</v>
      </c>
      <c r="C95" s="9" t="str">
        <f>LOOKUP(C92,{0,25,30,32,33,35,37,38,40,43,45},{"F","D","C-","C","C+","B-","B","B+","A-","A","A+"})</f>
        <v>A-</v>
      </c>
      <c r="D95" s="9" t="str">
        <f>LOOKUP(D92, {0,50,60,63,66,70,73,75,80,85,90}, {"F","D","C-","C","C+","B-","B","B+","A-","A","A+"})</f>
        <v>C+</v>
      </c>
      <c r="E95" s="9" t="str">
        <f>LOOKUP(E92, {0,50,60,63,66,70,73,75,80,85,90}, {"F","D","C-","C","C+","B-","B","B+","A-","A","A+"})</f>
        <v>B</v>
      </c>
      <c r="F95" s="9" t="str">
        <f>LOOKUP(F92, {0,50,60,63,66,70,73,75,80,85,90}, {"F","D","C-","C","C+","B-","B","B+","A-","A","A+"})</f>
        <v>A-</v>
      </c>
      <c r="G95" s="9" t="str">
        <f>LOOKUP(G92, {0,50,60,63,66,70,73,75,80,85,90}, {"F","D","C-","C","C+","B-","B","B+","A-","A","A+"})</f>
        <v>A-</v>
      </c>
      <c r="H95" s="9" t="str">
        <f>LOOKUP(H92, {0,50,60,63,66,70,73,75,80,85,90}, {"F","D","C-","C","C+","B-","B","B+","A-","A","A+"})</f>
        <v>A</v>
      </c>
      <c r="I95" s="13"/>
      <c r="J95" s="48"/>
      <c r="K95" s="72"/>
      <c r="L95" s="75"/>
      <c r="AI95" s="9" t="str">
        <f>LOOKUP(AI92,{0,25,30,32,33,35,37,38,40,43,45},{"F","D","C-","C","C+","B-","B","B+","A-","A","A+"})</f>
        <v>A-</v>
      </c>
      <c r="AJ95" s="9" t="str">
        <f>LOOKUP(AJ92, {0,50,60,63,66,70,73,75,80,85,90}, {"F","D","C-","C","C+","B-","B","B+","A-","A","A+"})</f>
        <v>A</v>
      </c>
      <c r="AK95" s="9" t="str">
        <f>LOOKUP(AK92, {0,50,60,63,66,70,73,75,80,85,90}, {"F","D","C-","C","C+","B-","B","B+","A-","A","A+"})</f>
        <v>A-</v>
      </c>
      <c r="AL95" s="9" t="str">
        <f>LOOKUP(AL92, {0,50,60,63,66,70,73,75,80,85,90}, {"F","D","C-","C","C+","B-","B","B+","A-","A","A+"})</f>
        <v>A+</v>
      </c>
      <c r="AM95" s="9" t="str">
        <f>LOOKUP(AM92, {0,50,60,63,66,70,73,75,80,85,90}, {"F","D","C-","C","C+","B-","B","B+","A-","A","A+"})</f>
        <v>A-</v>
      </c>
      <c r="AN95" s="9" t="str">
        <f>LOOKUP(AN92, {0,50,60,63,66,70,73,75,80,85,90}, {"F","D","C-","C","C+","B-","B","B+","A-","A","A+"})</f>
        <v>A+</v>
      </c>
      <c r="AO95" s="45"/>
      <c r="AP95" s="48"/>
      <c r="AQ95" s="51"/>
      <c r="AR95" s="54"/>
      <c r="AS95" s="42"/>
      <c r="AT95" s="9" t="str">
        <f>LOOKUP(AT92, {0,50,60,63,66,70,73,75,80,85,90}, {"F","D","C-","C","C+","B-","B","B+","A-","A","A+"})</f>
        <v>A</v>
      </c>
      <c r="AU95" s="9" t="str">
        <f>LOOKUP(AU92, {0,50,60,63,66,70,73,75,80,85,90}, {"F","D","C-","C","C+","B-","B","B+","A-","A","A+"})</f>
        <v>B+</v>
      </c>
      <c r="AV95" s="9" t="str">
        <f>LOOKUP(AV92, {0,50,60,63,66,70,73,75,80,85,90}, {"F","D","C-","C","C+","B-","B","B+","A-","A","A+"})</f>
        <v>B-</v>
      </c>
      <c r="AW95" s="9" t="str">
        <f>LOOKUP(AW92, {0,50,60,63,66,70,73,75,80,85,90}, {"F","D","C-","C","C+","B-","B","B+","A-","A","A+"})</f>
        <v>A</v>
      </c>
      <c r="AX95" s="9" t="str">
        <f>LOOKUP(AX92, {0,50,60,63,66,70,73,75,80,85,90}, {"F","D","C-","C","C+","B-","B","B+","A-","A","A+"})</f>
        <v>A</v>
      </c>
      <c r="AY95" s="9" t="str">
        <f>LOOKUP(AY92, {0,50,60,63,66,70,73,75,80,85,90}, {"F","D","C-","C","C+","B-","B","B+","A-","A","A+"})</f>
        <v>A-</v>
      </c>
      <c r="AZ95" s="45"/>
      <c r="BA95" s="48"/>
      <c r="BB95" s="51"/>
      <c r="BC95" s="54"/>
      <c r="BD95" s="42"/>
      <c r="BE95" s="9" t="str">
        <f>LOOKUP(BE92, {0,50,60,63,66,70,73,75,80,85,90}, {"F","D","C-","C","C+","B-","B","B+","A-","A","A+"})</f>
        <v>A+</v>
      </c>
      <c r="BF95" s="9" t="str">
        <f>LOOKUP(BF92, {0,50,60,63,66,70,73,75,80,85,90}, {"F","D","C-","C","C+","B-","B","B+","A-","A","A+"})</f>
        <v>B-</v>
      </c>
      <c r="BG95" s="9" t="str">
        <f>LOOKUP(BG92, {0,50,60,63,66,70,73,75,80,85,90}, {"F","D","C-","C","C+","B-","B","B+","A-","A","A+"})</f>
        <v>B</v>
      </c>
      <c r="BH95" s="9" t="str">
        <f>LOOKUP(BH92, {0,50,60,63,66,70,73,75,80,85,90}, {"F","D","C-","C","C+","B-","B","B+","A-","A","A+"})</f>
        <v>A</v>
      </c>
      <c r="BI95" s="9" t="str">
        <f>LOOKUP(BI92, {0,50,60,63,66,70,73,75,80,85,90}, {"F","D","C-","C","C+","B-","B","B+","A-","A","A+"})</f>
        <v>A</v>
      </c>
      <c r="BJ95" s="9" t="str">
        <f>LOOKUP(BJ92, {0,50,60,63,66,70,73,75,80,85,90}, {"F","D","C-","C","C+","B-","B","B+","A-","A","A+"})</f>
        <v>A+</v>
      </c>
      <c r="BK95" s="45"/>
      <c r="BL95" s="48"/>
      <c r="BM95" s="51"/>
      <c r="BN95" s="54"/>
      <c r="BO95" s="42"/>
    </row>
    <row r="96" spans="1:67" ht="17.399999999999999" thickBot="1" x14ac:dyDescent="0.35">
      <c r="A96" s="23"/>
      <c r="B96" s="20" t="s">
        <v>6</v>
      </c>
      <c r="C96" s="36" t="str">
        <f>LOOKUP(C92, {0,25,26,27,28,29,30,31,32,33,34,35,36,37,38,39,40,41,42,43,44,45,50}, {"0","1","1.2","1.4","1.6","1.8","2.00","2.20","2.40","2.60","2.80","3.00","3.20","3.40","3.60","3.80","4.00","4.00","4.00","4.00","4.00","4.00","4.00"})</f>
        <v>4.00</v>
      </c>
      <c r="D96" s="12" t="str">
        <f>LOOKUP(D92,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E96" s="12" t="str">
        <f>LOOKUP(E92,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F96" s="12" t="str">
        <f>LOOKUP(F92,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G96" s="12" t="str">
        <f>LOOKUP(G92,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H96" s="12" t="str">
        <f>LOOKUP(H92,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I96" s="14"/>
      <c r="J96" s="49"/>
      <c r="K96" s="73"/>
      <c r="L96" s="76"/>
      <c r="AI96" s="36" t="str">
        <f>LOOKUP(AI92, {0,25,26,27,28,29,30,31,32,33,34,35,36,37,38,39,40,41,42,43,44,45,50}, {"0","1","1.2","1.4","1.6","1.8","2.00","2.20","2.40","2.60","2.80","3.00","3.20","3.40","3.60","3.80","4.00","4.00","4.00","4.00","4.00","4.00","4.00"})</f>
        <v>4.00</v>
      </c>
      <c r="AJ96" s="12" t="str">
        <f>LOOKUP(AJ92,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K96" s="12" t="str">
        <f>LOOKUP(AK92,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L96" s="12" t="str">
        <f>LOOKUP(AL92,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96" s="12" t="str">
        <f>LOOKUP(AM92,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96" s="12" t="str">
        <f>LOOKUP(AN92,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96" s="46"/>
      <c r="AP96" s="49"/>
      <c r="AQ96" s="52"/>
      <c r="AR96" s="55"/>
      <c r="AS96" s="43"/>
      <c r="AT96" s="12" t="str">
        <f>LOOKUP(AT92,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96" s="12" t="str">
        <f>LOOKUP(AU92,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AV96" s="12" t="str">
        <f>LOOKUP(AV92,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AW96" s="12" t="str">
        <f>LOOKUP(AW92,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X96" s="12" t="str">
        <f>LOOKUP(AX92,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Y96" s="12" t="str">
        <f>LOOKUP(AY92,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Z96" s="46"/>
      <c r="BA96" s="49"/>
      <c r="BB96" s="52"/>
      <c r="BC96" s="55"/>
      <c r="BD96" s="43"/>
      <c r="BE96" s="12" t="str">
        <f>LOOKUP(BE92,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F96" s="12" t="str">
        <f>LOOKUP(BF92,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BG96" s="12" t="str">
        <f>LOOKUP(BG92,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BH96" s="12" t="str">
        <f>LOOKUP(BH92,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I96" s="12" t="str">
        <f>LOOKUP(BI92,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J96" s="12" t="str">
        <f>LOOKUP(BJ92,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K96" s="46"/>
      <c r="BL96" s="49"/>
      <c r="BM96" s="52"/>
      <c r="BN96" s="55"/>
      <c r="BO96" s="43"/>
    </row>
    <row r="97" spans="1:67" ht="16.8" x14ac:dyDescent="0.3">
      <c r="A97" s="21">
        <v>16</v>
      </c>
      <c r="B97" s="17" t="s">
        <v>11</v>
      </c>
      <c r="C97" s="24">
        <v>2</v>
      </c>
      <c r="D97" s="7">
        <v>3</v>
      </c>
      <c r="E97" s="7">
        <v>3</v>
      </c>
      <c r="F97" s="7">
        <v>3</v>
      </c>
      <c r="G97" s="7">
        <v>3</v>
      </c>
      <c r="H97" s="7">
        <v>3</v>
      </c>
      <c r="I97" s="16">
        <f>SUM(C97:H97)</f>
        <v>17</v>
      </c>
      <c r="J97" s="47">
        <f>I98*100/600</f>
        <v>65.833333333333329</v>
      </c>
      <c r="K97" s="71">
        <f>(C97*C102+D97*D102+E97*E102+F97*F102+G97*G102+H97*H102)/(C97+D97+E97+F97+G97+H97)</f>
        <v>3.117647058823529</v>
      </c>
      <c r="L97" s="74" t="str">
        <f>LOOKUP(K97,{0,1},{"Dropped Out"," Promoted"})</f>
        <v xml:space="preserve"> Promoted</v>
      </c>
      <c r="AI97" s="24">
        <v>2</v>
      </c>
      <c r="AJ97" s="25">
        <v>3</v>
      </c>
      <c r="AK97" s="25">
        <v>3</v>
      </c>
      <c r="AL97" s="25">
        <v>3</v>
      </c>
      <c r="AM97" s="25">
        <v>3</v>
      </c>
      <c r="AN97" s="26">
        <v>3</v>
      </c>
      <c r="AO97" s="44">
        <f>SUM(AI98,AJ98,AK98,,AL98,AM98,AN98)</f>
        <v>427</v>
      </c>
      <c r="AP97" s="47">
        <f>AO97*100/550</f>
        <v>77.63636363636364</v>
      </c>
      <c r="AQ97" s="50">
        <f>(AI97*AI102+AJ97*AJ102+AK97*AK102+AL97*AL102+AM97*AM102+AN97*AN102)/(AI97+AJ97+AK97+AL97+AM97+AN97)</f>
        <v>3.6058823529411765</v>
      </c>
      <c r="AR97" s="53">
        <f>(C97*C102+D97*D102+E97*E102+F97*F102+H97*H102+G97*G102++AI97*AI102+AJ97*AJ102+AK97*AK102+AL97*AL102+AM97*AM102+AN97*AN102)/(C97+D97+E97+F97+H97+G97+AI97+AJ97+AK97+AL97+AM97+AN97)</f>
        <v>3.3617647058823525</v>
      </c>
      <c r="AS97" s="41" t="str">
        <f>LOOKUP(AR97,{0,1.5},{"Dropped Out","Promoted"})</f>
        <v>Promoted</v>
      </c>
      <c r="AT97" s="24">
        <v>3</v>
      </c>
      <c r="AU97" s="25">
        <v>3</v>
      </c>
      <c r="AV97" s="25">
        <v>3</v>
      </c>
      <c r="AW97" s="25">
        <v>3</v>
      </c>
      <c r="AX97" s="25">
        <v>3</v>
      </c>
      <c r="AY97" s="26">
        <v>3</v>
      </c>
      <c r="AZ97" s="44">
        <f>SUM(AT98,AU98,AV98,,AW98,AX98,AY98)</f>
        <v>446</v>
      </c>
      <c r="BA97" s="47">
        <f>AZ97*100/600</f>
        <v>74.333333333333329</v>
      </c>
      <c r="BB97" s="50">
        <f>(AT97*AT102+AU97*AU102+AV97*AV102+AW97*AW102+AX97*AX102+AY97*AY102)/(AT97+AU97+AV97+AW97+AX97+AY97)</f>
        <v>3.333333333333333</v>
      </c>
      <c r="BC97" s="53">
        <f>(C97*C102+D97*D102+E97*E102+F97*F102+H97*H102+G97*G102+AI97*AI102+AJ97*AJ102+AK97*AK102+AL97*AL102+AM97*AM102+AN97*AN102+AT97*AT102+AU97*AU102+AV97*AV102+AW97*AW102+AX97*AX102+AY97*AY102)/(C97+D97+E97+F97+H97+G97+AI97+AJ97+AK97+AL97+AM97+AN97+AT97+AU97+AV97+AW97+AX97+AY97)</f>
        <v>3.3519230769230766</v>
      </c>
      <c r="BD97" s="41" t="str">
        <f>LOOKUP(BC97,{0,1.75},{"Dropped Out","Promoted"})</f>
        <v>Promoted</v>
      </c>
      <c r="BE97" s="24">
        <v>3</v>
      </c>
      <c r="BF97" s="25">
        <v>3</v>
      </c>
      <c r="BG97" s="25">
        <v>3</v>
      </c>
      <c r="BH97" s="25">
        <v>3</v>
      </c>
      <c r="BI97" s="25">
        <v>3</v>
      </c>
      <c r="BJ97" s="26">
        <v>3</v>
      </c>
      <c r="BK97" s="44">
        <f>SUM(BE98,BF98,BG98,,BH98,BI98,BJ98)</f>
        <v>428</v>
      </c>
      <c r="BL97" s="47">
        <f>BK97*100/600</f>
        <v>71.333333333333329</v>
      </c>
      <c r="BM97" s="50">
        <f>(BE97*BE102+BF97*BF102+BG97*BG102+BH97*BH102+BI97*BI102+BJ97*BJ102)/(BE97+BF97+BG97+BH97+BI97+BJ97)</f>
        <v>3.0166666666666666</v>
      </c>
      <c r="BN97" s="53">
        <f>(C97*C102+D97*D102+E97*E102+F97*F102+H97*H102+G97*G102+AI97*AI102+AJ97*AJ102+AK97*AK102+AL97*AL102+AM97*AM102+AN97*AN102+AT97*AT102+AU97*AU102+AV97*AV102+AW97*AW102+AX97*AX102+AY97*AY102+BE97*BE102+BF97*BF102+BG97*BG102+BH97*BH102+BI97*BI102+BJ97*BJ102)/(C97+D97+E97+F97+H97+G97+AI97+AJ97+AK97+AL97+AM97+AN97+AT97+AU97+AV97+AW97+AX97+AY97+BE97+BF97+BG97+BH97+BI97+BJ97)</f>
        <v>3.2657142857142851</v>
      </c>
      <c r="BO97" s="41" t="str">
        <f>LOOKUP(BN97,{0,2},{"Dropped Out","Promoted"})</f>
        <v>Promoted</v>
      </c>
    </row>
    <row r="98" spans="1:67" ht="16.8" x14ac:dyDescent="0.3">
      <c r="A98" s="22" t="s">
        <v>39</v>
      </c>
      <c r="B98" s="18" t="s">
        <v>12</v>
      </c>
      <c r="C98" s="7">
        <v>43</v>
      </c>
      <c r="D98" s="7">
        <v>63</v>
      </c>
      <c r="E98" s="7">
        <v>66</v>
      </c>
      <c r="F98" s="7">
        <v>73</v>
      </c>
      <c r="G98" s="7">
        <v>82</v>
      </c>
      <c r="H98" s="7">
        <v>68</v>
      </c>
      <c r="I98" s="35">
        <f>SUM(C98:H98)</f>
        <v>395</v>
      </c>
      <c r="J98" s="48"/>
      <c r="K98" s="72"/>
      <c r="L98" s="75"/>
      <c r="AI98" s="7">
        <v>36</v>
      </c>
      <c r="AJ98" s="7">
        <v>76</v>
      </c>
      <c r="AK98" s="7">
        <v>84</v>
      </c>
      <c r="AL98" s="7">
        <v>72</v>
      </c>
      <c r="AM98" s="7">
        <v>75</v>
      </c>
      <c r="AN98" s="7">
        <v>84</v>
      </c>
      <c r="AO98" s="45"/>
      <c r="AP98" s="48"/>
      <c r="AQ98" s="51"/>
      <c r="AR98" s="54"/>
      <c r="AS98" s="42"/>
      <c r="AT98" s="7">
        <v>78</v>
      </c>
      <c r="AU98" s="7">
        <v>68</v>
      </c>
      <c r="AV98" s="7">
        <v>63</v>
      </c>
      <c r="AW98" s="7">
        <v>79</v>
      </c>
      <c r="AX98" s="7">
        <v>86</v>
      </c>
      <c r="AY98" s="7">
        <v>72</v>
      </c>
      <c r="AZ98" s="45"/>
      <c r="BA98" s="48"/>
      <c r="BB98" s="51"/>
      <c r="BC98" s="54"/>
      <c r="BD98" s="42"/>
      <c r="BE98" s="7">
        <v>62</v>
      </c>
      <c r="BF98" s="7">
        <v>70</v>
      </c>
      <c r="BG98" s="7">
        <v>50</v>
      </c>
      <c r="BH98" s="7">
        <v>79</v>
      </c>
      <c r="BI98" s="7">
        <v>80</v>
      </c>
      <c r="BJ98" s="7">
        <v>87</v>
      </c>
      <c r="BK98" s="45"/>
      <c r="BL98" s="48"/>
      <c r="BM98" s="51"/>
      <c r="BN98" s="54"/>
      <c r="BO98" s="42"/>
    </row>
    <row r="99" spans="1:67" ht="16.8" x14ac:dyDescent="0.3">
      <c r="A99" s="22" t="s">
        <v>140</v>
      </c>
      <c r="B99" s="18"/>
      <c r="C99" s="7"/>
      <c r="D99" s="7"/>
      <c r="E99" s="7"/>
      <c r="F99" s="7"/>
      <c r="G99" s="7"/>
      <c r="H99" s="7"/>
      <c r="I99" s="13"/>
      <c r="J99" s="48"/>
      <c r="K99" s="72"/>
      <c r="L99" s="75"/>
      <c r="AI99" s="7"/>
      <c r="AJ99" s="7"/>
      <c r="AK99" s="7"/>
      <c r="AL99" s="7"/>
      <c r="AM99" s="7"/>
      <c r="AN99" s="7"/>
      <c r="AO99" s="45"/>
      <c r="AP99" s="48"/>
      <c r="AQ99" s="51"/>
      <c r="AR99" s="54"/>
      <c r="AS99" s="42"/>
      <c r="AT99" s="7"/>
      <c r="AU99" s="7"/>
      <c r="AV99" s="7"/>
      <c r="AW99" s="7"/>
      <c r="AX99" s="7"/>
      <c r="AY99" s="7"/>
      <c r="AZ99" s="45"/>
      <c r="BA99" s="48"/>
      <c r="BB99" s="51"/>
      <c r="BC99" s="54"/>
      <c r="BD99" s="42"/>
      <c r="BE99" s="7"/>
      <c r="BF99" s="7"/>
      <c r="BG99" s="7"/>
      <c r="BH99" s="7"/>
      <c r="BI99" s="7"/>
      <c r="BJ99" s="7"/>
      <c r="BK99" s="45"/>
      <c r="BL99" s="48"/>
      <c r="BM99" s="51"/>
      <c r="BN99" s="54"/>
      <c r="BO99" s="42"/>
    </row>
    <row r="100" spans="1:67" ht="16.8" x14ac:dyDescent="0.3">
      <c r="A100" s="22" t="s">
        <v>141</v>
      </c>
      <c r="B100" s="19"/>
      <c r="C100" s="7"/>
      <c r="D100" s="7"/>
      <c r="E100" s="7"/>
      <c r="F100" s="7"/>
      <c r="G100" s="7"/>
      <c r="H100" s="7"/>
      <c r="I100" s="13"/>
      <c r="J100" s="48"/>
      <c r="K100" s="72"/>
      <c r="L100" s="75"/>
      <c r="AI100" s="7"/>
      <c r="AJ100" s="7"/>
      <c r="AK100" s="7"/>
      <c r="AL100" s="7"/>
      <c r="AM100" s="7"/>
      <c r="AN100" s="7"/>
      <c r="AO100" s="45"/>
      <c r="AP100" s="48"/>
      <c r="AQ100" s="51"/>
      <c r="AR100" s="54"/>
      <c r="AS100" s="42"/>
      <c r="AT100" s="7"/>
      <c r="AU100" s="7"/>
      <c r="AV100" s="7"/>
      <c r="AW100" s="7"/>
      <c r="AX100" s="7"/>
      <c r="AY100" s="7"/>
      <c r="AZ100" s="45"/>
      <c r="BA100" s="48"/>
      <c r="BB100" s="51"/>
      <c r="BC100" s="54"/>
      <c r="BD100" s="42"/>
      <c r="BE100" s="7"/>
      <c r="BF100" s="7"/>
      <c r="BG100" s="7"/>
      <c r="BH100" s="7"/>
      <c r="BI100" s="7"/>
      <c r="BJ100" s="7"/>
      <c r="BK100" s="45"/>
      <c r="BL100" s="48"/>
      <c r="BM100" s="51"/>
      <c r="BN100" s="54"/>
      <c r="BO100" s="42"/>
    </row>
    <row r="101" spans="1:67" ht="16.8" x14ac:dyDescent="0.3">
      <c r="A101" s="22"/>
      <c r="B101" s="19" t="s">
        <v>5</v>
      </c>
      <c r="C101" s="9" t="str">
        <f>LOOKUP(C98,{0,25,30,32,33,35,37,38,40,43,45},{"F","D","C-","C","C+","B-","B","B+","A-","A","A+"})</f>
        <v>A</v>
      </c>
      <c r="D101" s="9" t="str">
        <f>LOOKUP(D98, {0,50,60,63,66,70,73,75,80,85,90}, {"F","D","C-","C","C+","B-","B","B+","A-","A","A+"})</f>
        <v>C</v>
      </c>
      <c r="E101" s="9" t="str">
        <f>LOOKUP(E98, {0,50,60,63,66,70,73,75,80,85,90}, {"F","D","C-","C","C+","B-","B","B+","A-","A","A+"})</f>
        <v>C+</v>
      </c>
      <c r="F101" s="9" t="str">
        <f>LOOKUP(F98, {0,50,60,63,66,70,73,75,80,85,90}, {"F","D","C-","C","C+","B-","B","B+","A-","A","A+"})</f>
        <v>B</v>
      </c>
      <c r="G101" s="9" t="str">
        <f>LOOKUP(G98, {0,50,60,63,66,70,73,75,80,85,90}, {"F","D","C-","C","C+","B-","B","B+","A-","A","A+"})</f>
        <v>A-</v>
      </c>
      <c r="H101" s="9" t="str">
        <f>LOOKUP(H98, {0,50,60,63,66,70,73,75,80,85,90}, {"F","D","C-","C","C+","B-","B","B+","A-","A","A+"})</f>
        <v>C+</v>
      </c>
      <c r="I101" s="13"/>
      <c r="J101" s="48"/>
      <c r="K101" s="72"/>
      <c r="L101" s="75"/>
      <c r="AI101" s="9" t="str">
        <f>LOOKUP(AI98,{0,25,30,32,33,35,37,38,40,43,45},{"F","D","C-","C","C+","B-","B","B+","A-","A","A+"})</f>
        <v>B-</v>
      </c>
      <c r="AJ101" s="9" t="str">
        <f>LOOKUP(AJ98, {0,50,60,63,66,70,73,75,80,85,90}, {"F","D","C-","C","C+","B-","B","B+","A-","A","A+"})</f>
        <v>B+</v>
      </c>
      <c r="AK101" s="9" t="str">
        <f>LOOKUP(AK98, {0,50,60,63,66,70,73,75,80,85,90}, {"F","D","C-","C","C+","B-","B","B+","A-","A","A+"})</f>
        <v>A-</v>
      </c>
      <c r="AL101" s="9" t="str">
        <f>LOOKUP(AL98, {0,50,60,63,66,70,73,75,80,85,90}, {"F","D","C-","C","C+","B-","B","B+","A-","A","A+"})</f>
        <v>B-</v>
      </c>
      <c r="AM101" s="9" t="str">
        <f>LOOKUP(AM98, {0,50,60,63,66,70,73,75,80,85,90}, {"F","D","C-","C","C+","B-","B","B+","A-","A","A+"})</f>
        <v>B+</v>
      </c>
      <c r="AN101" s="9" t="str">
        <f>LOOKUP(AN98, {0,50,60,63,66,70,73,75,80,85,90}, {"F","D","C-","C","C+","B-","B","B+","A-","A","A+"})</f>
        <v>A-</v>
      </c>
      <c r="AO101" s="45"/>
      <c r="AP101" s="48"/>
      <c r="AQ101" s="51"/>
      <c r="AR101" s="54"/>
      <c r="AS101" s="42"/>
      <c r="AT101" s="9" t="str">
        <f>LOOKUP(AT98, {0,50,60,63,66,70,73,75,80,85,90}, {"F","D","C-","C","C+","B-","B","B+","A-","A","A+"})</f>
        <v>B+</v>
      </c>
      <c r="AU101" s="9" t="str">
        <f>LOOKUP(AU98, {0,50,60,63,66,70,73,75,80,85,90}, {"F","D","C-","C","C+","B-","B","B+","A-","A","A+"})</f>
        <v>C+</v>
      </c>
      <c r="AV101" s="9" t="str">
        <f>LOOKUP(AV98, {0,50,60,63,66,70,73,75,80,85,90}, {"F","D","C-","C","C+","B-","B","B+","A-","A","A+"})</f>
        <v>C</v>
      </c>
      <c r="AW101" s="9" t="str">
        <f>LOOKUP(AW98, {0,50,60,63,66,70,73,75,80,85,90}, {"F","D","C-","C","C+","B-","B","B+","A-","A","A+"})</f>
        <v>B+</v>
      </c>
      <c r="AX101" s="9" t="str">
        <f>LOOKUP(AX98, {0,50,60,63,66,70,73,75,80,85,90}, {"F","D","C-","C","C+","B-","B","B+","A-","A","A+"})</f>
        <v>A</v>
      </c>
      <c r="AY101" s="9" t="str">
        <f>LOOKUP(AY98, {0,50,60,63,66,70,73,75,80,85,90}, {"F","D","C-","C","C+","B-","B","B+","A-","A","A+"})</f>
        <v>B-</v>
      </c>
      <c r="AZ101" s="45"/>
      <c r="BA101" s="48"/>
      <c r="BB101" s="51"/>
      <c r="BC101" s="54"/>
      <c r="BD101" s="42"/>
      <c r="BE101" s="9" t="str">
        <f>LOOKUP(BE98, {0,50,60,63,66,70,73,75,80,85,90}, {"F","D","C-","C","C+","B-","B","B+","A-","A","A+"})</f>
        <v>C-</v>
      </c>
      <c r="BF101" s="9" t="str">
        <f>LOOKUP(BF98, {0,50,60,63,66,70,73,75,80,85,90}, {"F","D","C-","C","C+","B-","B","B+","A-","A","A+"})</f>
        <v>B-</v>
      </c>
      <c r="BG101" s="9" t="str">
        <f>LOOKUP(BG98, {0,50,60,63,66,70,73,75,80,85,90}, {"F","D","C-","C","C+","B-","B","B+","A-","A","A+"})</f>
        <v>D</v>
      </c>
      <c r="BH101" s="9" t="str">
        <f>LOOKUP(BH98, {0,50,60,63,66,70,73,75,80,85,90}, {"F","D","C-","C","C+","B-","B","B+","A-","A","A+"})</f>
        <v>B+</v>
      </c>
      <c r="BI101" s="9" t="str">
        <f>LOOKUP(BI98, {0,50,60,63,66,70,73,75,80,85,90}, {"F","D","C-","C","C+","B-","B","B+","A-","A","A+"})</f>
        <v>A-</v>
      </c>
      <c r="BJ101" s="9" t="str">
        <f>LOOKUP(BJ98, {0,50,60,63,66,70,73,75,80,85,90}, {"F","D","C-","C","C+","B-","B","B+","A-","A","A+"})</f>
        <v>A</v>
      </c>
      <c r="BK101" s="45"/>
      <c r="BL101" s="48"/>
      <c r="BM101" s="51"/>
      <c r="BN101" s="54"/>
      <c r="BO101" s="42"/>
    </row>
    <row r="102" spans="1:67" ht="17.399999999999999" thickBot="1" x14ac:dyDescent="0.35">
      <c r="A102" s="23"/>
      <c r="B102" s="20" t="s">
        <v>6</v>
      </c>
      <c r="C102" s="36" t="str">
        <f>LOOKUP(C98, {0,25,26,27,28,29,30,31,32,33,34,35,36,37,38,39,40,41,42,43,44,45,50}, {"0","1","1.2","1.4","1.6","1.8","2.00","2.20","2.40","2.60","2.80","3.00","3.20","3.40","3.60","3.80","4.00","4.00","4.00","4.00","4.00","4.00","4.00"})</f>
        <v>4.00</v>
      </c>
      <c r="D102" s="12" t="str">
        <f>LOOKUP(D98,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2.30</v>
      </c>
      <c r="E102" s="12" t="str">
        <f>LOOKUP(E98,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F102" s="12" t="str">
        <f>LOOKUP(F98,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G102" s="12" t="str">
        <f>LOOKUP(G98,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H102" s="12" t="str">
        <f>LOOKUP(H98,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2.80</v>
      </c>
      <c r="I102" s="14"/>
      <c r="J102" s="49"/>
      <c r="K102" s="73"/>
      <c r="L102" s="76"/>
      <c r="AI102" s="36" t="str">
        <f>LOOKUP(AI98, {0,25,26,27,28,29,30,31,32,33,34,35,36,37,38,39,40,41,42,43,44,45,50}, {"0","1","1.2","1.4","1.6","1.8","2.00","2.20","2.40","2.60","2.80","3.00","3.20","3.40","3.60","3.80","4.00","4.00","4.00","4.00","4.00","4.00","4.00"})</f>
        <v>3.20</v>
      </c>
      <c r="AJ102" s="12" t="str">
        <f>LOOKUP(AJ98,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AK102" s="12" t="str">
        <f>LOOKUP(AK98,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L102" s="12" t="str">
        <f>LOOKUP(AL98,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AM102" s="12" t="str">
        <f>LOOKUP(AM98,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N102" s="12" t="str">
        <f>LOOKUP(AN98,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102" s="46"/>
      <c r="AP102" s="49"/>
      <c r="AQ102" s="52"/>
      <c r="AR102" s="55"/>
      <c r="AS102" s="43"/>
      <c r="AT102" s="12" t="str">
        <f>LOOKUP(AT98,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AU102" s="12" t="str">
        <f>LOOKUP(AU98,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2.80</v>
      </c>
      <c r="AV102" s="12" t="str">
        <f>LOOKUP(AV98,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2.30</v>
      </c>
      <c r="AW102" s="12" t="str">
        <f>LOOKUP(AW98,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3.90</v>
      </c>
      <c r="AX102" s="12" t="str">
        <f>LOOKUP(AX98,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Y102" s="12" t="str">
        <f>LOOKUP(AY98,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AZ102" s="46"/>
      <c r="BA102" s="49"/>
      <c r="BB102" s="52"/>
      <c r="BC102" s="55"/>
      <c r="BD102" s="43"/>
      <c r="BE102" s="12" t="str">
        <f>LOOKUP(BE98,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BF102" s="12" t="str">
        <f>LOOKUP(BF98,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G102" s="12" t="str">
        <f>LOOKUP(BG98,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BH102" s="12" t="str">
        <f>LOOKUP(BH98,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3.90</v>
      </c>
      <c r="BI102" s="12" t="str">
        <f>LOOKUP(BI98,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J102" s="12" t="str">
        <f>LOOKUP(BJ98,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K102" s="46"/>
      <c r="BL102" s="49"/>
      <c r="BM102" s="52"/>
      <c r="BN102" s="55"/>
      <c r="BO102" s="43"/>
    </row>
    <row r="103" spans="1:67" ht="16.8" x14ac:dyDescent="0.3">
      <c r="A103" s="21">
        <v>17</v>
      </c>
      <c r="B103" s="17" t="s">
        <v>11</v>
      </c>
      <c r="C103" s="24">
        <v>2</v>
      </c>
      <c r="D103" s="7">
        <v>3</v>
      </c>
      <c r="E103" s="7">
        <v>3</v>
      </c>
      <c r="F103" s="7">
        <v>3</v>
      </c>
      <c r="G103" s="7">
        <v>3</v>
      </c>
      <c r="H103" s="7">
        <v>3</v>
      </c>
      <c r="I103" s="16">
        <f>SUM(C103:H103)</f>
        <v>17</v>
      </c>
      <c r="J103" s="47">
        <f>I104*100/600</f>
        <v>55.5</v>
      </c>
      <c r="K103" s="71">
        <f>(C103*C108+D103*D108+E103*E108+F103*F108+G103*G108+H103*H108)/(C103+D103+E103+F103+G103+H103)</f>
        <v>2.0411764705882356</v>
      </c>
      <c r="L103" s="74" t="str">
        <f>LOOKUP(K103,{0,1},{"Dropped Out"," Promoted"})</f>
        <v xml:space="preserve"> Promoted</v>
      </c>
      <c r="AI103" s="24">
        <v>2</v>
      </c>
      <c r="AJ103" s="25">
        <v>3</v>
      </c>
      <c r="AK103" s="25">
        <v>3</v>
      </c>
      <c r="AL103" s="25">
        <v>3</v>
      </c>
      <c r="AM103" s="25">
        <v>3</v>
      </c>
      <c r="AN103" s="26">
        <v>3</v>
      </c>
      <c r="AO103" s="44">
        <f>SUM(AI104,AJ104,AK104,,AL104,AM104,AN104)</f>
        <v>393</v>
      </c>
      <c r="AP103" s="47">
        <f>AO103*100/550</f>
        <v>71.454545454545453</v>
      </c>
      <c r="AQ103" s="50">
        <f>(AI103*AI108+AJ103*AJ108+AK103*AK108+AL103*AL108+AM103*AM108+AN103*AN108)/(AI103+AJ103+AK103+AL103+AM103+AN103)</f>
        <v>3.1176470588235294</v>
      </c>
      <c r="AR103" s="53">
        <f>(C103*C108+D103*D108+E103*E108+F103*F108+H103*H108+G103*G108++AI103*AI108+AJ103*AJ108+AK103*AK108+AL103*AL108+AM103*AM108+AN103*AN108)/(C103+D103+E103+F103+H103+G103+AI103+AJ103+AK103+AL103+AM103+AN103)</f>
        <v>2.5794117647058825</v>
      </c>
      <c r="AS103" s="41" t="str">
        <f>LOOKUP(AR103,{0,1.5},{"Dropped Out","Promoted"})</f>
        <v>Promoted</v>
      </c>
      <c r="AT103" s="24">
        <v>3</v>
      </c>
      <c r="AU103" s="25">
        <v>3</v>
      </c>
      <c r="AV103" s="25">
        <v>3</v>
      </c>
      <c r="AW103" s="25">
        <v>3</v>
      </c>
      <c r="AX103" s="25">
        <v>3</v>
      </c>
      <c r="AY103" s="26">
        <v>3</v>
      </c>
      <c r="AZ103" s="44">
        <f>SUM(AT104,AU104,AV104,,AW104,AX104,AY104)</f>
        <v>269</v>
      </c>
      <c r="BA103" s="47">
        <f>AZ103*100/600</f>
        <v>44.833333333333336</v>
      </c>
      <c r="BB103" s="50">
        <f>(AT103*AT108+AU103*AU108+AV103*AV108+AW103*AW108+AX103*AX108+AY103*AY108)/(AT103+AU103+AV103+AW103+AX103+AY103)</f>
        <v>0.26666666666666672</v>
      </c>
      <c r="BC103" s="53">
        <f>(C103*C108+D103*D108+E103*E108+F103*F108+H103*H108+G103*G108+AI103*AI108+AJ103*AJ108+AK103*AK108+AL103*AL108+AM103*AM108+AN103*AN108+AT103*AT108+AU103*AU108+AV103*AV108+AW103*AW108+AX103*AX108+AY103*AY108)/(C103+D103+E103+F103+H103+G103+AI103+AJ103+AK103+AL103+AM103+AN103+AT103+AU103+AV103+AW103+AX103+AY103)</f>
        <v>1.7788461538461537</v>
      </c>
      <c r="BD103" s="41" t="str">
        <f>LOOKUP(BC103,{0,1.75},{"Dropped Out","Promoted"})</f>
        <v>Promoted</v>
      </c>
      <c r="BE103" s="24">
        <v>3</v>
      </c>
      <c r="BF103" s="25">
        <v>3</v>
      </c>
      <c r="BG103" s="25">
        <v>3</v>
      </c>
      <c r="BH103" s="25">
        <v>3</v>
      </c>
      <c r="BI103" s="25">
        <v>3</v>
      </c>
      <c r="BJ103" s="26">
        <v>3</v>
      </c>
      <c r="BK103" s="44">
        <f>SUM(BE104,BF104,BG104,,BH104,BI104,BJ104)</f>
        <v>0</v>
      </c>
      <c r="BL103" s="47">
        <f>BK103*100/600</f>
        <v>0</v>
      </c>
      <c r="BM103" s="50">
        <f>(BE103*BE108+BF103*BF108+BG103*BG108+BH103*BH108+BI103*BI108+BJ103*BJ108)/(BE103+BF103+BG103+BH103+BI103+BJ103)</f>
        <v>0</v>
      </c>
      <c r="BN103" s="53">
        <f>(C103*C108+D103*D108+E103*E108+F103*F108+H103*H108+G103*G108+AI103*AI108+AJ103*AJ108+AK103*AK108+AL103*AL108+AM103*AM108+AN103*AN108+AT103*AT108+AU103*AU108+AV103*AV108+AW103*AW108+AX103*AX108+AY103*AY108+BE103*BE108+BF103*BF108+BG103*BG108+BH103*BH108+BI103*BI108+BJ103*BJ108)/(C103+D103+E103+F103+H103+G103+AI103+AJ103+AK103+AL103+AM103+AN103+AT103+AU103+AV103+AW103+AX103+AY103+BE103+BF103+BG103+BH103+BI103+BJ103)</f>
        <v>1.3214285714285714</v>
      </c>
      <c r="BO103" s="41" t="str">
        <f>LOOKUP(BN103,{0,2},{"Dropped Out","Promoted"})</f>
        <v>Dropped Out</v>
      </c>
    </row>
    <row r="104" spans="1:67" ht="16.8" x14ac:dyDescent="0.3">
      <c r="A104" s="22" t="s">
        <v>40</v>
      </c>
      <c r="B104" s="18" t="s">
        <v>12</v>
      </c>
      <c r="C104" s="7">
        <v>44</v>
      </c>
      <c r="D104" s="7">
        <v>56</v>
      </c>
      <c r="E104" s="7">
        <v>56</v>
      </c>
      <c r="F104" s="7">
        <v>60</v>
      </c>
      <c r="G104" s="7">
        <v>62</v>
      </c>
      <c r="H104" s="7">
        <v>55</v>
      </c>
      <c r="I104" s="35">
        <f>SUM(C104:H104)</f>
        <v>333</v>
      </c>
      <c r="J104" s="48"/>
      <c r="K104" s="72"/>
      <c r="L104" s="75"/>
      <c r="AI104" s="7">
        <v>40</v>
      </c>
      <c r="AJ104" s="7">
        <v>74</v>
      </c>
      <c r="AK104" s="7">
        <v>66</v>
      </c>
      <c r="AL104" s="7">
        <v>69</v>
      </c>
      <c r="AM104" s="7">
        <v>61</v>
      </c>
      <c r="AN104" s="7">
        <v>83</v>
      </c>
      <c r="AO104" s="45"/>
      <c r="AP104" s="48"/>
      <c r="AQ104" s="51"/>
      <c r="AR104" s="54"/>
      <c r="AS104" s="42"/>
      <c r="AT104" s="7">
        <v>48</v>
      </c>
      <c r="AU104" s="7">
        <v>45</v>
      </c>
      <c r="AV104" s="7">
        <v>37</v>
      </c>
      <c r="AW104" s="7">
        <v>34</v>
      </c>
      <c r="AX104" s="7">
        <v>49</v>
      </c>
      <c r="AY104" s="7">
        <v>56</v>
      </c>
      <c r="AZ104" s="45"/>
      <c r="BA104" s="48"/>
      <c r="BB104" s="51"/>
      <c r="BC104" s="54"/>
      <c r="BD104" s="42"/>
      <c r="BE104" s="7"/>
      <c r="BF104" s="7"/>
      <c r="BG104" s="7"/>
      <c r="BH104" s="7"/>
      <c r="BI104" s="7"/>
      <c r="BJ104" s="7"/>
      <c r="BK104" s="45"/>
      <c r="BL104" s="48"/>
      <c r="BM104" s="51"/>
      <c r="BN104" s="54"/>
      <c r="BO104" s="42"/>
    </row>
    <row r="105" spans="1:67" ht="16.8" x14ac:dyDescent="0.3">
      <c r="A105" s="22"/>
      <c r="B105" s="18"/>
      <c r="C105" s="7"/>
      <c r="D105" s="7"/>
      <c r="E105" s="7"/>
      <c r="F105" s="7"/>
      <c r="G105" s="7"/>
      <c r="H105" s="7"/>
      <c r="I105" s="13"/>
      <c r="J105" s="48"/>
      <c r="K105" s="72"/>
      <c r="L105" s="75"/>
      <c r="AI105" s="7"/>
      <c r="AJ105" s="7"/>
      <c r="AK105" s="7"/>
      <c r="AL105" s="7"/>
      <c r="AM105" s="7"/>
      <c r="AN105" s="7"/>
      <c r="AO105" s="45"/>
      <c r="AP105" s="48"/>
      <c r="AQ105" s="51"/>
      <c r="AR105" s="54"/>
      <c r="AS105" s="42"/>
      <c r="AT105" s="7"/>
      <c r="AU105" s="7"/>
      <c r="AV105" s="7"/>
      <c r="AW105" s="7"/>
      <c r="AX105" s="7"/>
      <c r="AY105" s="7"/>
      <c r="AZ105" s="45"/>
      <c r="BA105" s="48"/>
      <c r="BB105" s="51"/>
      <c r="BC105" s="54"/>
      <c r="BD105" s="42"/>
      <c r="BE105" s="7"/>
      <c r="BF105" s="7"/>
      <c r="BG105" s="7"/>
      <c r="BH105" s="7"/>
      <c r="BI105" s="7"/>
      <c r="BJ105" s="7"/>
      <c r="BK105" s="45"/>
      <c r="BL105" s="48"/>
      <c r="BM105" s="51"/>
      <c r="BN105" s="54"/>
      <c r="BO105" s="42"/>
    </row>
    <row r="106" spans="1:67" ht="16.8" x14ac:dyDescent="0.3">
      <c r="A106" s="22"/>
      <c r="B106" s="19"/>
      <c r="C106" s="7"/>
      <c r="D106" s="7"/>
      <c r="E106" s="7"/>
      <c r="F106" s="7"/>
      <c r="G106" s="7"/>
      <c r="H106" s="7"/>
      <c r="I106" s="13"/>
      <c r="J106" s="48"/>
      <c r="K106" s="72"/>
      <c r="L106" s="75"/>
      <c r="AI106" s="7"/>
      <c r="AJ106" s="7"/>
      <c r="AK106" s="7"/>
      <c r="AL106" s="7"/>
      <c r="AM106" s="7"/>
      <c r="AN106" s="7"/>
      <c r="AO106" s="45"/>
      <c r="AP106" s="48"/>
      <c r="AQ106" s="51"/>
      <c r="AR106" s="54"/>
      <c r="AS106" s="42"/>
      <c r="AT106" s="7"/>
      <c r="AU106" s="7"/>
      <c r="AV106" s="7"/>
      <c r="AW106" s="7"/>
      <c r="AX106" s="7"/>
      <c r="AY106" s="7"/>
      <c r="AZ106" s="45"/>
      <c r="BA106" s="48"/>
      <c r="BB106" s="51"/>
      <c r="BC106" s="54"/>
      <c r="BD106" s="42"/>
      <c r="BE106" s="7"/>
      <c r="BF106" s="7"/>
      <c r="BG106" s="7"/>
      <c r="BH106" s="7"/>
      <c r="BI106" s="7"/>
      <c r="BJ106" s="7"/>
      <c r="BK106" s="45"/>
      <c r="BL106" s="48"/>
      <c r="BM106" s="51"/>
      <c r="BN106" s="54"/>
      <c r="BO106" s="42"/>
    </row>
    <row r="107" spans="1:67" ht="16.8" x14ac:dyDescent="0.3">
      <c r="A107" s="22"/>
      <c r="B107" s="19" t="s">
        <v>5</v>
      </c>
      <c r="C107" s="9" t="str">
        <f>LOOKUP(C104,{0,25,30,32,33,35,37,38,40,43,45},{"F","D","C-","C","C+","B-","B","B+","A-","A","A+"})</f>
        <v>A</v>
      </c>
      <c r="D107" s="9" t="str">
        <f>LOOKUP(D104, {0,50,60,63,66,70,73,75,80,85,90}, {"F","D","C-","C","C+","B-","B","B+","A-","A","A+"})</f>
        <v>D</v>
      </c>
      <c r="E107" s="9" t="str">
        <f>LOOKUP(E104, {0,50,60,63,66,70,73,75,80,85,90}, {"F","D","C-","C","C+","B-","B","B+","A-","A","A+"})</f>
        <v>D</v>
      </c>
      <c r="F107" s="9" t="str">
        <f>LOOKUP(F104, {0,50,60,63,66,70,73,75,80,85,90}, {"F","D","C-","C","C+","B-","B","B+","A-","A","A+"})</f>
        <v>C-</v>
      </c>
      <c r="G107" s="9" t="str">
        <f>LOOKUP(G104, {0,50,60,63,66,70,73,75,80,85,90}, {"F","D","C-","C","C+","B-","B","B+","A-","A","A+"})</f>
        <v>C-</v>
      </c>
      <c r="H107" s="9" t="str">
        <f>LOOKUP(H104, {0,50,60,63,66,70,73,75,80,85,90}, {"F","D","C-","C","C+","B-","B","B+","A-","A","A+"})</f>
        <v>D</v>
      </c>
      <c r="I107" s="13"/>
      <c r="J107" s="48"/>
      <c r="K107" s="72"/>
      <c r="L107" s="75"/>
      <c r="AI107" s="9" t="str">
        <f>LOOKUP(AI104,{0,25,30,32,33,35,37,38,40,43,45},{"F","D","C-","C","C+","B-","B","B+","A-","A","A+"})</f>
        <v>A-</v>
      </c>
      <c r="AJ107" s="9" t="str">
        <f>LOOKUP(AJ104, {0,50,60,63,66,70,73,75,80,85,90}, {"F","D","C-","C","C+","B-","B","B+","A-","A","A+"})</f>
        <v>B</v>
      </c>
      <c r="AK107" s="9" t="str">
        <f>LOOKUP(AK104, {0,50,60,63,66,70,73,75,80,85,90}, {"F","D","C-","C","C+","B-","B","B+","A-","A","A+"})</f>
        <v>C+</v>
      </c>
      <c r="AL107" s="9" t="str">
        <f>LOOKUP(AL104, {0,50,60,63,66,70,73,75,80,85,90}, {"F","D","C-","C","C+","B-","B","B+","A-","A","A+"})</f>
        <v>C+</v>
      </c>
      <c r="AM107" s="9" t="str">
        <f>LOOKUP(AM104, {0,50,60,63,66,70,73,75,80,85,90}, {"F","D","C-","C","C+","B-","B","B+","A-","A","A+"})</f>
        <v>C-</v>
      </c>
      <c r="AN107" s="9" t="str">
        <f>LOOKUP(AN104, {0,50,60,63,66,70,73,75,80,85,90}, {"F","D","C-","C","C+","B-","B","B+","A-","A","A+"})</f>
        <v>A-</v>
      </c>
      <c r="AO107" s="45"/>
      <c r="AP107" s="48"/>
      <c r="AQ107" s="51"/>
      <c r="AR107" s="54"/>
      <c r="AS107" s="42"/>
      <c r="AT107" s="9" t="str">
        <f>LOOKUP(AT104, {0,50,60,63,66,70,73,75,80,85,90}, {"F","D","C-","C","C+","B-","B","B+","A-","A","A+"})</f>
        <v>F</v>
      </c>
      <c r="AU107" s="9" t="str">
        <f>LOOKUP(AU104, {0,50,60,63,66,70,73,75,80,85,90}, {"F","D","C-","C","C+","B-","B","B+","A-","A","A+"})</f>
        <v>F</v>
      </c>
      <c r="AV107" s="9" t="str">
        <f>LOOKUP(AV104, {0,50,60,63,66,70,73,75,80,85,90}, {"F","D","C-","C","C+","B-","B","B+","A-","A","A+"})</f>
        <v>F</v>
      </c>
      <c r="AW107" s="9" t="str">
        <f>LOOKUP(AW104, {0,50,60,63,66,70,73,75,80,85,90}, {"F","D","C-","C","C+","B-","B","B+","A-","A","A+"})</f>
        <v>F</v>
      </c>
      <c r="AX107" s="9" t="str">
        <f>LOOKUP(AX104, {0,50,60,63,66,70,73,75,80,85,90}, {"F","D","C-","C","C+","B-","B","B+","A-","A","A+"})</f>
        <v>F</v>
      </c>
      <c r="AY107" s="9" t="str">
        <f>LOOKUP(AY104, {0,50,60,63,66,70,73,75,80,85,90}, {"F","D","C-","C","C+","B-","B","B+","A-","A","A+"})</f>
        <v>D</v>
      </c>
      <c r="AZ107" s="45"/>
      <c r="BA107" s="48"/>
      <c r="BB107" s="51"/>
      <c r="BC107" s="54"/>
      <c r="BD107" s="42"/>
      <c r="BE107" s="9" t="str">
        <f>LOOKUP(BE104, {0,50,60,63,66,70,73,75,80,85,90}, {"F","D","C-","C","C+","B-","B","B+","A-","A","A+"})</f>
        <v>F</v>
      </c>
      <c r="BF107" s="9" t="str">
        <f>LOOKUP(BF104, {0,50,60,63,66,70,73,75,80,85,90}, {"F","D","C-","C","C+","B-","B","B+","A-","A","A+"})</f>
        <v>F</v>
      </c>
      <c r="BG107" s="9" t="str">
        <f>LOOKUP(BG104, {0,50,60,63,66,70,73,75,80,85,90}, {"F","D","C-","C","C+","B-","B","B+","A-","A","A+"})</f>
        <v>F</v>
      </c>
      <c r="BH107" s="9" t="str">
        <f>LOOKUP(BH104, {0,50,60,63,66,70,73,75,80,85,90}, {"F","D","C-","C","C+","B-","B","B+","A-","A","A+"})</f>
        <v>F</v>
      </c>
      <c r="BI107" s="9" t="str">
        <f>LOOKUP(BI104, {0,50,60,63,66,70,73,75,80,85,90}, {"F","D","C-","C","C+","B-","B","B+","A-","A","A+"})</f>
        <v>F</v>
      </c>
      <c r="BJ107" s="9" t="str">
        <f>LOOKUP(BJ104, {0,50,60,63,66,70,73,75,80,85,90}, {"F","D","C-","C","C+","B-","B","B+","A-","A","A+"})</f>
        <v>F</v>
      </c>
      <c r="BK107" s="45"/>
      <c r="BL107" s="48"/>
      <c r="BM107" s="51"/>
      <c r="BN107" s="54"/>
      <c r="BO107" s="42"/>
    </row>
    <row r="108" spans="1:67" ht="17.399999999999999" thickBot="1" x14ac:dyDescent="0.35">
      <c r="A108" s="23"/>
      <c r="B108" s="20" t="s">
        <v>6</v>
      </c>
      <c r="C108" s="36" t="str">
        <f>LOOKUP(C104, {0,25,26,27,28,29,30,31,32,33,34,35,36,37,38,39,40,41,42,43,44,45,50}, {"0","1","1.2","1.4","1.6","1.8","2.00","2.20","2.40","2.60","2.80","3.00","3.20","3.40","3.60","3.80","4.00","4.00","4.00","4.00","4.00","4.00","4.00"})</f>
        <v>4.00</v>
      </c>
      <c r="D108" s="12" t="str">
        <f>LOOKUP(D104,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E108" s="12" t="str">
        <f>LOOKUP(E104,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F108" s="12" t="str">
        <f>LOOKUP(F104,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G108" s="12" t="str">
        <f>LOOKUP(G104,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H108" s="12" t="str">
        <f>LOOKUP(H104,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1.5</v>
      </c>
      <c r="I108" s="14"/>
      <c r="J108" s="49"/>
      <c r="K108" s="73"/>
      <c r="L108" s="76"/>
      <c r="AI108" s="36" t="str">
        <f>LOOKUP(AI104, {0,25,26,27,28,29,30,31,32,33,34,35,36,37,38,39,40,41,42,43,44,45,50}, {"0","1","1.2","1.4","1.6","1.8","2.00","2.20","2.40","2.60","2.80","3.00","3.20","3.40","3.60","3.80","4.00","4.00","4.00","4.00","4.00","4.00","4.00"})</f>
        <v>4.00</v>
      </c>
      <c r="AJ108" s="12" t="str">
        <f>LOOKUP(AJ104,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AK108" s="12" t="str">
        <f>LOOKUP(AK104,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AL108" s="12" t="str">
        <f>LOOKUP(AL104,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2.90</v>
      </c>
      <c r="AM108" s="12" t="str">
        <f>LOOKUP(AM104,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AN108" s="12" t="str">
        <f>LOOKUP(AN104,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108" s="46"/>
      <c r="AP108" s="49"/>
      <c r="AQ108" s="52"/>
      <c r="AR108" s="55"/>
      <c r="AS108" s="43"/>
      <c r="AT108" s="12" t="str">
        <f>LOOKUP(AT104,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108" s="12" t="str">
        <f>LOOKUP(AU104,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108" s="12" t="str">
        <f>LOOKUP(AV104,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108" s="12" t="str">
        <f>LOOKUP(AW104,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108" s="12" t="str">
        <f>LOOKUP(AX104,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108" s="12" t="str">
        <f>LOOKUP(AY104,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AZ108" s="46"/>
      <c r="BA108" s="49"/>
      <c r="BB108" s="52"/>
      <c r="BC108" s="55"/>
      <c r="BD108" s="43"/>
      <c r="BE108" s="12" t="str">
        <f>LOOKUP(BE104,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108" s="12" t="str">
        <f>LOOKUP(BF104,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108" s="12" t="str">
        <f>LOOKUP(BG104,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108" s="12" t="str">
        <f>LOOKUP(BH104,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108" s="12" t="str">
        <f>LOOKUP(BI104,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108" s="12" t="str">
        <f>LOOKUP(BJ104,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108" s="46"/>
      <c r="BL108" s="49"/>
      <c r="BM108" s="52"/>
      <c r="BN108" s="55"/>
      <c r="BO108" s="43"/>
    </row>
    <row r="109" spans="1:67" ht="16.8" x14ac:dyDescent="0.3">
      <c r="A109" s="21">
        <v>18</v>
      </c>
      <c r="B109" s="17" t="s">
        <v>11</v>
      </c>
      <c r="C109" s="24">
        <v>2</v>
      </c>
      <c r="D109" s="7">
        <v>3</v>
      </c>
      <c r="E109" s="7">
        <v>3</v>
      </c>
      <c r="F109" s="7">
        <v>3</v>
      </c>
      <c r="G109" s="7">
        <v>3</v>
      </c>
      <c r="H109" s="7">
        <v>3</v>
      </c>
      <c r="I109" s="16">
        <f>SUM(C109:H109)</f>
        <v>17</v>
      </c>
      <c r="J109" s="47">
        <f>I110*100/600</f>
        <v>58.833333333333336</v>
      </c>
      <c r="K109" s="71">
        <f>(C109*C114+D109*D114+E109*E114+F109*F114+G109*G114+H109*H114)/(C109+D109+E109+F109+G109+H109)</f>
        <v>2.4294117647058822</v>
      </c>
      <c r="L109" s="74" t="str">
        <f>LOOKUP(K109,{0,1},{"Dropped Out"," Promoted"})</f>
        <v xml:space="preserve"> Promoted</v>
      </c>
      <c r="AI109" s="24">
        <v>2</v>
      </c>
      <c r="AJ109" s="25">
        <v>3</v>
      </c>
      <c r="AK109" s="25">
        <v>3</v>
      </c>
      <c r="AL109" s="25">
        <v>3</v>
      </c>
      <c r="AM109" s="25">
        <v>3</v>
      </c>
      <c r="AN109" s="26">
        <v>3</v>
      </c>
      <c r="AO109" s="44">
        <f>SUM(AI110,AJ110,AK110,,AL110,AM110,AN110)</f>
        <v>392</v>
      </c>
      <c r="AP109" s="47">
        <f>AO109*100/550</f>
        <v>71.272727272727266</v>
      </c>
      <c r="AQ109" s="50">
        <f>(AI109*AI114+AJ109*AJ114+AK109*AK114+AL109*AL114+AM109*AM114+AN109*AN114)/(AI109+AJ109+AK109+AL109+AM109+AN109)</f>
        <v>3</v>
      </c>
      <c r="AR109" s="53">
        <f>(C109*C114+D109*D114+E109*E114+F109*F114+H109*H114+G109*G114++AI109*AI114+AJ109*AJ114+AK109*AK114+AL109*AL114+AM109*AM114+AN109*AN114)/(C109+D109+E109+F109+H109+G109+AI109+AJ109+AK109+AL109+AM109+AN109)</f>
        <v>2.7147058823529413</v>
      </c>
      <c r="AS109" s="41" t="str">
        <f>LOOKUP(AR109,{0,1.5},{"Dropped Out","Promoted"})</f>
        <v>Promoted</v>
      </c>
      <c r="AT109" s="24">
        <v>3</v>
      </c>
      <c r="AU109" s="25">
        <v>3</v>
      </c>
      <c r="AV109" s="25">
        <v>3</v>
      </c>
      <c r="AW109" s="25">
        <v>3</v>
      </c>
      <c r="AX109" s="25">
        <v>3</v>
      </c>
      <c r="AY109" s="26">
        <v>3</v>
      </c>
      <c r="AZ109" s="44">
        <f>SUM(AT110,AU110,AV110,,AW110,AX110,AY110)</f>
        <v>403</v>
      </c>
      <c r="BA109" s="47">
        <f>AZ109*100/600</f>
        <v>67.166666666666671</v>
      </c>
      <c r="BB109" s="50">
        <f>(AT109*AT114+AU109*AU114+AV109*AV114+AW109*AW114+AX109*AX114+AY109*AY114)/(AT109+AU109+AV109+AW109+AX109+AY109)</f>
        <v>2.6833333333333331</v>
      </c>
      <c r="BC109" s="53">
        <f>(C109*C114+D109*D114+E109*E114+F109*F114+H109*H114+G109*G114+AI109*AI114+AJ109*AJ114+AK109*AK114+AL109*AL114+AM109*AM114+AN109*AN114+AT109*AT114+AU109*AU114+AV109*AV114+AW109*AW114+AX109*AX114+AY109*AY114)/(C109+D109+E109+F109+H109+G109+AI109+AJ109+AK109+AL109+AM109+AN109+AT109+AU109+AV109+AW109+AX109+AY109)</f>
        <v>2.7038461538461545</v>
      </c>
      <c r="BD109" s="41" t="str">
        <f>LOOKUP(BC109,{0,1.75},{"Dropped Out","Promoted"})</f>
        <v>Promoted</v>
      </c>
      <c r="BE109" s="24">
        <v>3</v>
      </c>
      <c r="BF109" s="25">
        <v>3</v>
      </c>
      <c r="BG109" s="25">
        <v>3</v>
      </c>
      <c r="BH109" s="25">
        <v>3</v>
      </c>
      <c r="BI109" s="25">
        <v>3</v>
      </c>
      <c r="BJ109" s="26">
        <v>3</v>
      </c>
      <c r="BK109" s="44">
        <f>SUM(BE110,BF110,BG110,,BH110,BI110,BJ110)</f>
        <v>423</v>
      </c>
      <c r="BL109" s="47">
        <f>BK109*100/600</f>
        <v>70.5</v>
      </c>
      <c r="BM109" s="50">
        <f>(BE109*BE114+BF109*BF114+BG109*BG114+BH109*BH114+BI109*BI114+BJ109*BJ114)/(BE109+BF109+BG109+BH109+BI109+BJ109)</f>
        <v>2.95</v>
      </c>
      <c r="BN109" s="53">
        <f>(C109*C114+D109*D114+E109*E114+F109*F114+H109*H114+G109*G114+AI109*AI114+AJ109*AJ114+AK109*AK114+AL109*AL114+AM109*AM114+AN109*AN114+AT109*AT114+AU109*AU114+AV109*AV114+AW109*AW114+AX109*AX114+AY109*AY114+BE109*BE114+BF109*BF114+BG109*BG114+BH109*BH114+BI109*BI114+BJ109*BJ114)/(C109+D109+E109+F109+H109+G109+AI109+AJ109+AK109+AL109+AM109+AN109+AT109+AU109+AV109+AW109+AX109+AY109+BE109+BF109+BG109+BH109+BI109+BJ109)</f>
        <v>2.7671428571428573</v>
      </c>
      <c r="BO109" s="41" t="str">
        <f>LOOKUP(BN109,{0,2},{"Dropped Out","Promoted"})</f>
        <v>Promoted</v>
      </c>
    </row>
    <row r="110" spans="1:67" ht="16.8" x14ac:dyDescent="0.3">
      <c r="A110" s="22" t="s">
        <v>41</v>
      </c>
      <c r="B110" s="18" t="s">
        <v>12</v>
      </c>
      <c r="C110" s="7">
        <v>42</v>
      </c>
      <c r="D110" s="7">
        <v>56</v>
      </c>
      <c r="E110" s="7">
        <v>52</v>
      </c>
      <c r="F110" s="7">
        <v>71</v>
      </c>
      <c r="G110" s="7">
        <v>59</v>
      </c>
      <c r="H110" s="7">
        <v>73</v>
      </c>
      <c r="I110" s="35">
        <f>SUM(C110:H110)</f>
        <v>353</v>
      </c>
      <c r="J110" s="48"/>
      <c r="K110" s="72"/>
      <c r="L110" s="75"/>
      <c r="AI110" s="7">
        <v>32</v>
      </c>
      <c r="AJ110" s="7">
        <v>72</v>
      </c>
      <c r="AK110" s="7">
        <v>68</v>
      </c>
      <c r="AL110" s="7">
        <v>68</v>
      </c>
      <c r="AM110" s="7">
        <v>66</v>
      </c>
      <c r="AN110" s="7">
        <v>86</v>
      </c>
      <c r="AO110" s="45"/>
      <c r="AP110" s="48"/>
      <c r="AQ110" s="51"/>
      <c r="AR110" s="54"/>
      <c r="AS110" s="42"/>
      <c r="AT110" s="7">
        <v>82</v>
      </c>
      <c r="AU110" s="7">
        <v>64</v>
      </c>
      <c r="AV110" s="7">
        <v>53</v>
      </c>
      <c r="AW110" s="7">
        <v>75</v>
      </c>
      <c r="AX110" s="7">
        <v>78</v>
      </c>
      <c r="AY110" s="7">
        <v>51</v>
      </c>
      <c r="AZ110" s="45"/>
      <c r="BA110" s="48"/>
      <c r="BB110" s="51"/>
      <c r="BC110" s="54"/>
      <c r="BD110" s="42"/>
      <c r="BE110" s="7">
        <v>62</v>
      </c>
      <c r="BF110" s="7">
        <v>60</v>
      </c>
      <c r="BG110" s="7">
        <v>61</v>
      </c>
      <c r="BH110" s="7">
        <v>74</v>
      </c>
      <c r="BI110" s="7">
        <v>80</v>
      </c>
      <c r="BJ110" s="7">
        <v>86</v>
      </c>
      <c r="BK110" s="45"/>
      <c r="BL110" s="48"/>
      <c r="BM110" s="51"/>
      <c r="BN110" s="54"/>
      <c r="BO110" s="42"/>
    </row>
    <row r="111" spans="1:67" ht="16.8" x14ac:dyDescent="0.3">
      <c r="A111" s="22" t="s">
        <v>143</v>
      </c>
      <c r="B111" s="18"/>
      <c r="C111" s="7"/>
      <c r="D111" s="7"/>
      <c r="E111" s="7"/>
      <c r="F111" s="7"/>
      <c r="G111" s="7"/>
      <c r="H111" s="7"/>
      <c r="I111" s="13"/>
      <c r="J111" s="48"/>
      <c r="K111" s="72"/>
      <c r="L111" s="75"/>
      <c r="AI111" s="7"/>
      <c r="AJ111" s="7"/>
      <c r="AK111" s="7"/>
      <c r="AL111" s="7"/>
      <c r="AM111" s="7"/>
      <c r="AN111" s="7"/>
      <c r="AO111" s="45"/>
      <c r="AP111" s="48"/>
      <c r="AQ111" s="51"/>
      <c r="AR111" s="54"/>
      <c r="AS111" s="42"/>
      <c r="AT111" s="7"/>
      <c r="AU111" s="7"/>
      <c r="AV111" s="7"/>
      <c r="AW111" s="7"/>
      <c r="AX111" s="7"/>
      <c r="AY111" s="7"/>
      <c r="AZ111" s="45"/>
      <c r="BA111" s="48"/>
      <c r="BB111" s="51"/>
      <c r="BC111" s="54"/>
      <c r="BD111" s="42"/>
      <c r="BE111" s="7"/>
      <c r="BF111" s="7"/>
      <c r="BG111" s="7"/>
      <c r="BH111" s="7"/>
      <c r="BI111" s="7"/>
      <c r="BJ111" s="7"/>
      <c r="BK111" s="45"/>
      <c r="BL111" s="48"/>
      <c r="BM111" s="51"/>
      <c r="BN111" s="54"/>
      <c r="BO111" s="42"/>
    </row>
    <row r="112" spans="1:67" ht="16.8" x14ac:dyDescent="0.3">
      <c r="A112" s="22" t="s">
        <v>142</v>
      </c>
      <c r="B112" s="19"/>
      <c r="C112" s="7"/>
      <c r="D112" s="7"/>
      <c r="E112" s="7"/>
      <c r="F112" s="7"/>
      <c r="G112" s="7"/>
      <c r="H112" s="7"/>
      <c r="I112" s="13"/>
      <c r="J112" s="48"/>
      <c r="K112" s="72"/>
      <c r="L112" s="75"/>
      <c r="AI112" s="7"/>
      <c r="AJ112" s="7"/>
      <c r="AK112" s="7"/>
      <c r="AL112" s="7"/>
      <c r="AM112" s="7"/>
      <c r="AN112" s="7"/>
      <c r="AO112" s="45"/>
      <c r="AP112" s="48"/>
      <c r="AQ112" s="51"/>
      <c r="AR112" s="54"/>
      <c r="AS112" s="42"/>
      <c r="AT112" s="7"/>
      <c r="AU112" s="7"/>
      <c r="AV112" s="7"/>
      <c r="AW112" s="7"/>
      <c r="AX112" s="7"/>
      <c r="AY112" s="7"/>
      <c r="AZ112" s="45"/>
      <c r="BA112" s="48"/>
      <c r="BB112" s="51"/>
      <c r="BC112" s="54"/>
      <c r="BD112" s="42"/>
      <c r="BE112" s="7"/>
      <c r="BF112" s="7"/>
      <c r="BG112" s="7"/>
      <c r="BH112" s="7"/>
      <c r="BI112" s="7"/>
      <c r="BJ112" s="7"/>
      <c r="BK112" s="45"/>
      <c r="BL112" s="48"/>
      <c r="BM112" s="51"/>
      <c r="BN112" s="54"/>
      <c r="BO112" s="42"/>
    </row>
    <row r="113" spans="1:67" ht="16.8" x14ac:dyDescent="0.3">
      <c r="A113" s="22"/>
      <c r="B113" s="19" t="s">
        <v>5</v>
      </c>
      <c r="C113" s="9" t="str">
        <f>LOOKUP(C110,{0,25,30,32,33,35,37,38,40,43,45},{"F","D","C-","C","C+","B-","B","B+","A-","A","A+"})</f>
        <v>A-</v>
      </c>
      <c r="D113" s="9" t="str">
        <f>LOOKUP(D110, {0,50,60,63,66,70,73,75,80,85,90}, {"F","D","C-","C","C+","B-","B","B+","A-","A","A+"})</f>
        <v>D</v>
      </c>
      <c r="E113" s="9" t="str">
        <f>LOOKUP(E110, {0,50,60,63,66,70,73,75,80,85,90}, {"F","D","C-","C","C+","B-","B","B+","A-","A","A+"})</f>
        <v>D</v>
      </c>
      <c r="F113" s="9" t="str">
        <f>LOOKUP(F110, {0,50,60,63,66,70,73,75,80,85,90}, {"F","D","C-","C","C+","B-","B","B+","A-","A","A+"})</f>
        <v>B-</v>
      </c>
      <c r="G113" s="9" t="str">
        <f>LOOKUP(G110, {0,50,60,63,66,70,73,75,80,85,90}, {"F","D","C-","C","C+","B-","B","B+","A-","A","A+"})</f>
        <v>D</v>
      </c>
      <c r="H113" s="9" t="str">
        <f>LOOKUP(H110, {0,50,60,63,66,70,73,75,80,85,90}, {"F","D","C-","C","C+","B-","B","B+","A-","A","A+"})</f>
        <v>B</v>
      </c>
      <c r="I113" s="13"/>
      <c r="J113" s="48"/>
      <c r="K113" s="72"/>
      <c r="L113" s="75"/>
      <c r="AI113" s="9" t="str">
        <f>LOOKUP(AI110,{0,25,30,32,33,35,37,38,40,43,45},{"F","D","C-","C","C+","B-","B","B+","A-","A","A+"})</f>
        <v>C</v>
      </c>
      <c r="AJ113" s="9" t="str">
        <f>LOOKUP(AJ110, {0,50,60,63,66,70,73,75,80,85,90}, {"F","D","C-","C","C+","B-","B","B+","A-","A","A+"})</f>
        <v>B-</v>
      </c>
      <c r="AK113" s="9" t="str">
        <f>LOOKUP(AK110, {0,50,60,63,66,70,73,75,80,85,90}, {"F","D","C-","C","C+","B-","B","B+","A-","A","A+"})</f>
        <v>C+</v>
      </c>
      <c r="AL113" s="9" t="str">
        <f>LOOKUP(AL110, {0,50,60,63,66,70,73,75,80,85,90}, {"F","D","C-","C","C+","B-","B","B+","A-","A","A+"})</f>
        <v>C+</v>
      </c>
      <c r="AM113" s="9" t="str">
        <f>LOOKUP(AM110, {0,50,60,63,66,70,73,75,80,85,90}, {"F","D","C-","C","C+","B-","B","B+","A-","A","A+"})</f>
        <v>C+</v>
      </c>
      <c r="AN113" s="9" t="str">
        <f>LOOKUP(AN110, {0,50,60,63,66,70,73,75,80,85,90}, {"F","D","C-","C","C+","B-","B","B+","A-","A","A+"})</f>
        <v>A</v>
      </c>
      <c r="AO113" s="45"/>
      <c r="AP113" s="48"/>
      <c r="AQ113" s="51"/>
      <c r="AR113" s="54"/>
      <c r="AS113" s="42"/>
      <c r="AT113" s="9" t="str">
        <f>LOOKUP(AT110, {0,50,60,63,66,70,73,75,80,85,90}, {"F","D","C-","C","C+","B-","B","B+","A-","A","A+"})</f>
        <v>A-</v>
      </c>
      <c r="AU113" s="9" t="str">
        <f>LOOKUP(AU110, {0,50,60,63,66,70,73,75,80,85,90}, {"F","D","C-","C","C+","B-","B","B+","A-","A","A+"})</f>
        <v>C</v>
      </c>
      <c r="AV113" s="9" t="str">
        <f>LOOKUP(AV110, {0,50,60,63,66,70,73,75,80,85,90}, {"F","D","C-","C","C+","B-","B","B+","A-","A","A+"})</f>
        <v>D</v>
      </c>
      <c r="AW113" s="9" t="str">
        <f>LOOKUP(AW110, {0,50,60,63,66,70,73,75,80,85,90}, {"F","D","C-","C","C+","B-","B","B+","A-","A","A+"})</f>
        <v>B+</v>
      </c>
      <c r="AX113" s="9" t="str">
        <f>LOOKUP(AX110, {0,50,60,63,66,70,73,75,80,85,90}, {"F","D","C-","C","C+","B-","B","B+","A-","A","A+"})</f>
        <v>B+</v>
      </c>
      <c r="AY113" s="9" t="str">
        <f>LOOKUP(AY110, {0,50,60,63,66,70,73,75,80,85,90}, {"F","D","C-","C","C+","B-","B","B+","A-","A","A+"})</f>
        <v>D</v>
      </c>
      <c r="AZ113" s="45"/>
      <c r="BA113" s="48"/>
      <c r="BB113" s="51"/>
      <c r="BC113" s="54"/>
      <c r="BD113" s="42"/>
      <c r="BE113" s="9" t="str">
        <f>LOOKUP(BE110, {0,50,60,63,66,70,73,75,80,85,90}, {"F","D","C-","C","C+","B-","B","B+","A-","A","A+"})</f>
        <v>C-</v>
      </c>
      <c r="BF113" s="9" t="str">
        <f>LOOKUP(BF110, {0,50,60,63,66,70,73,75,80,85,90}, {"F","D","C-","C","C+","B-","B","B+","A-","A","A+"})</f>
        <v>C-</v>
      </c>
      <c r="BG113" s="9" t="str">
        <f>LOOKUP(BG110, {0,50,60,63,66,70,73,75,80,85,90}, {"F","D","C-","C","C+","B-","B","B+","A-","A","A+"})</f>
        <v>C-</v>
      </c>
      <c r="BH113" s="9" t="str">
        <f>LOOKUP(BH110, {0,50,60,63,66,70,73,75,80,85,90}, {"F","D","C-","C","C+","B-","B","B+","A-","A","A+"})</f>
        <v>B</v>
      </c>
      <c r="BI113" s="9" t="str">
        <f>LOOKUP(BI110, {0,50,60,63,66,70,73,75,80,85,90}, {"F","D","C-","C","C+","B-","B","B+","A-","A","A+"})</f>
        <v>A-</v>
      </c>
      <c r="BJ113" s="9" t="str">
        <f>LOOKUP(BJ110, {0,50,60,63,66,70,73,75,80,85,90}, {"F","D","C-","C","C+","B-","B","B+","A-","A","A+"})</f>
        <v>A</v>
      </c>
      <c r="BK113" s="45"/>
      <c r="BL113" s="48"/>
      <c r="BM113" s="51"/>
      <c r="BN113" s="54"/>
      <c r="BO113" s="42"/>
    </row>
    <row r="114" spans="1:67" ht="17.399999999999999" thickBot="1" x14ac:dyDescent="0.35">
      <c r="A114" s="23"/>
      <c r="B114" s="20" t="s">
        <v>6</v>
      </c>
      <c r="C114" s="36" t="str">
        <f>LOOKUP(C110, {0,25,26,27,28,29,30,31,32,33,34,35,36,37,38,39,40,41,42,43,44,45,50}, {"0","1","1.2","1.4","1.6","1.8","2.00","2.20","2.40","2.60","2.80","3.00","3.20","3.40","3.60","3.80","4.00","4.00","4.00","4.00","4.00","4.00","4.00"})</f>
        <v>4.00</v>
      </c>
      <c r="D114" s="12" t="str">
        <f>LOOKUP(D110,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E114" s="12" t="str">
        <f>LOOKUP(E110,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1.2</v>
      </c>
      <c r="F114" s="12" t="str">
        <f>LOOKUP(F110,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G114" s="12" t="str">
        <f>LOOKUP(G110,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1.9</v>
      </c>
      <c r="H114" s="12" t="str">
        <f>LOOKUP(H110,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I114" s="14"/>
      <c r="J114" s="49"/>
      <c r="K114" s="73"/>
      <c r="L114" s="76"/>
      <c r="AI114" s="36" t="str">
        <f>LOOKUP(AI110, {0,25,26,27,28,29,30,31,32,33,34,35,36,37,38,39,40,41,42,43,44,45,50}, {"0","1","1.2","1.4","1.6","1.8","2.00","2.20","2.40","2.60","2.80","3.00","3.20","3.40","3.60","3.80","4.00","4.00","4.00","4.00","4.00","4.00","4.00"})</f>
        <v>2.40</v>
      </c>
      <c r="AJ114" s="12" t="str">
        <f>LOOKUP(AJ110,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AK114" s="12" t="str">
        <f>LOOKUP(AK110,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2.80</v>
      </c>
      <c r="AL114" s="12" t="str">
        <f>LOOKUP(AL110,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2.80</v>
      </c>
      <c r="AM114" s="12" t="str">
        <f>LOOKUP(AM110,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AN114" s="12" t="str">
        <f>LOOKUP(AN110,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114" s="46"/>
      <c r="AP114" s="49"/>
      <c r="AQ114" s="52"/>
      <c r="AR114" s="55"/>
      <c r="AS114" s="43"/>
      <c r="AT114" s="12" t="str">
        <f>LOOKUP(AT110,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114" s="12" t="str">
        <f>LOOKUP(AU110,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2.40</v>
      </c>
      <c r="AV114" s="12" t="str">
        <f>LOOKUP(AV110,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1.3</v>
      </c>
      <c r="AW114" s="12" t="str">
        <f>LOOKUP(AW110,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X114" s="12" t="str">
        <f>LOOKUP(AX110,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AY114" s="12" t="str">
        <f>LOOKUP(AY110,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1.1</v>
      </c>
      <c r="AZ114" s="46"/>
      <c r="BA114" s="49"/>
      <c r="BB114" s="52"/>
      <c r="BC114" s="55"/>
      <c r="BD114" s="43"/>
      <c r="BE114" s="12" t="str">
        <f>LOOKUP(BE110,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BF114" s="12" t="str">
        <f>LOOKUP(BF110,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BG114" s="12" t="str">
        <f>LOOKUP(BG110,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BH114" s="12" t="str">
        <f>LOOKUP(BH110,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BI114" s="12" t="str">
        <f>LOOKUP(BI110,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J114" s="12" t="str">
        <f>LOOKUP(BJ110,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K114" s="46"/>
      <c r="BL114" s="49"/>
      <c r="BM114" s="52"/>
      <c r="BN114" s="55"/>
      <c r="BO114" s="43"/>
    </row>
    <row r="115" spans="1:67" ht="16.8" x14ac:dyDescent="0.3">
      <c r="A115" s="21">
        <v>19</v>
      </c>
      <c r="B115" s="17" t="s">
        <v>11</v>
      </c>
      <c r="C115" s="24">
        <v>2</v>
      </c>
      <c r="D115" s="7">
        <v>3</v>
      </c>
      <c r="E115" s="7">
        <v>3</v>
      </c>
      <c r="F115" s="7">
        <v>3</v>
      </c>
      <c r="G115" s="7">
        <v>3</v>
      </c>
      <c r="H115" s="7">
        <v>3</v>
      </c>
      <c r="I115" s="16">
        <f>SUM(C115:H115)</f>
        <v>17</v>
      </c>
      <c r="J115" s="47">
        <f>I116*100/600</f>
        <v>40</v>
      </c>
      <c r="K115" s="71">
        <f>(C115*C120+D115*D120+E115*E120+F115*F120+G115*G120+H115*H120)/(C115+D115+E115+F115+G115+H115)</f>
        <v>0.6470588235294118</v>
      </c>
      <c r="L115" s="74" t="str">
        <f>LOOKUP(K115,{0,1},{"Dropped Out"," Promoted"})</f>
        <v>Dropped Out</v>
      </c>
      <c r="AI115" s="24">
        <v>2</v>
      </c>
      <c r="AJ115" s="25">
        <v>3</v>
      </c>
      <c r="AK115" s="25">
        <v>3</v>
      </c>
      <c r="AL115" s="25">
        <v>3</v>
      </c>
      <c r="AM115" s="25">
        <v>3</v>
      </c>
      <c r="AN115" s="26">
        <v>3</v>
      </c>
      <c r="AO115" s="44">
        <f>SUM(AI116,AJ116,AK116,,AL116,AM116,AN116)</f>
        <v>0</v>
      </c>
      <c r="AP115" s="47">
        <f>AO115*100/550</f>
        <v>0</v>
      </c>
      <c r="AQ115" s="50">
        <f>(AI115*AI120+AJ115*AJ120+AK115*AK120+AL115*AL120+AM115*AM120+AN115*AN120)/(AI115+AJ115+AK115+AL115+AM115+AN115)</f>
        <v>0</v>
      </c>
      <c r="AR115" s="53">
        <f>(C115*C120+D115*D120+E115*E120+F115*F120+H115*H120+G115*G120++AI115*AI120+AJ115*AJ120+AK115*AK120+AL115*AL120+AM115*AM120+AN115*AN120)/(C115+D115+E115+F115+H115+G115+AI115+AJ115+AK115+AL115+AM115+AN115)</f>
        <v>0.3235294117647059</v>
      </c>
      <c r="AS115" s="41" t="str">
        <f>LOOKUP(AR115,{0,1.5},{"Dropped Out","Promoted"})</f>
        <v>Dropped Out</v>
      </c>
      <c r="AT115" s="24">
        <v>3</v>
      </c>
      <c r="AU115" s="25">
        <v>3</v>
      </c>
      <c r="AV115" s="25">
        <v>3</v>
      </c>
      <c r="AW115" s="25">
        <v>3</v>
      </c>
      <c r="AX115" s="25">
        <v>3</v>
      </c>
      <c r="AY115" s="26">
        <v>3</v>
      </c>
      <c r="AZ115" s="44">
        <f>SUM(AT116,AU116,AV116,,AW116,AX116,AY116)</f>
        <v>0</v>
      </c>
      <c r="BA115" s="47">
        <f>AZ115*100/600</f>
        <v>0</v>
      </c>
      <c r="BB115" s="50">
        <f>(AT115*AT120+AU115*AU120+AV115*AV120+AW115*AW120+AX115*AX120+AY115*AY120)/(AT115+AU115+AV115+AW115+AX115+AY115)</f>
        <v>0</v>
      </c>
      <c r="BC115" s="53">
        <f>(C115*C120+D115*D120+E115*E120+F115*F120+H115*H120+G115*G120+AI115*AI120+AJ115*AJ120+AK115*AK120+AL115*AL120+AM115*AM120+AN115*AN120+AT115*AT120+AU115*AU120+AV115*AV120+AW115*AW120+AX115*AX120+AY115*AY120)/(C115+D115+E115+F115+H115+G115+AI115+AJ115+AK115+AL115+AM115+AN115+AT115+AU115+AV115+AW115+AX115+AY115)</f>
        <v>0.21153846153846154</v>
      </c>
      <c r="BD115" s="41" t="str">
        <f>LOOKUP(BC115,{0,1.75},{"Dropped Out","Promoted"})</f>
        <v>Dropped Out</v>
      </c>
      <c r="BE115" s="24">
        <v>3</v>
      </c>
      <c r="BF115" s="25">
        <v>3</v>
      </c>
      <c r="BG115" s="25">
        <v>3</v>
      </c>
      <c r="BH115" s="25">
        <v>3</v>
      </c>
      <c r="BI115" s="25">
        <v>3</v>
      </c>
      <c r="BJ115" s="26">
        <v>3</v>
      </c>
      <c r="BK115" s="44">
        <f>SUM(BE116,BF116,BG116,,BH116,BI116,BJ116)</f>
        <v>0</v>
      </c>
      <c r="BL115" s="47">
        <f>BK115*100/600</f>
        <v>0</v>
      </c>
      <c r="BM115" s="50">
        <f>(BE115*BE120+BF115*BF120+BG115*BG120+BH115*BH120+BI115*BI120+BJ115*BJ120)/(BE115+BF115+BG115+BH115+BI115+BJ115)</f>
        <v>0</v>
      </c>
      <c r="BN115" s="53">
        <f>(C115*C120+D115*D120+E115*E120+F115*F120+H115*H120+G115*G120+AI115*AI120+AJ115*AJ120+AK115*AK120+AL115*AL120+AM115*AM120+AN115*AN120+AT115*AT120+AU115*AU120+AV115*AV120+AW115*AW120+AX115*AX120+AY115*AY120+BE115*BE120+BF115*BF120+BG115*BG120+BH115*BH120+BI115*BI120+BJ115*BJ120)/(C115+D115+E115+F115+H115+G115+AI115+AJ115+AK115+AL115+AM115+AN115+AT115+AU115+AV115+AW115+AX115+AY115+BE115+BF115+BG115+BH115+BI115+BJ115)</f>
        <v>0.15714285714285714</v>
      </c>
      <c r="BO115" s="41" t="str">
        <f>LOOKUP(BN115,{0,2},{"Dropped Out","Promoted"})</f>
        <v>Dropped Out</v>
      </c>
    </row>
    <row r="116" spans="1:67" ht="16.8" x14ac:dyDescent="0.3">
      <c r="A116" s="22" t="s">
        <v>42</v>
      </c>
      <c r="B116" s="18" t="s">
        <v>12</v>
      </c>
      <c r="C116" s="7">
        <v>40</v>
      </c>
      <c r="D116" s="7">
        <v>40</v>
      </c>
      <c r="E116" s="7">
        <v>39</v>
      </c>
      <c r="F116" s="7">
        <v>50</v>
      </c>
      <c r="G116" s="7">
        <v>37</v>
      </c>
      <c r="H116" s="7">
        <v>34</v>
      </c>
      <c r="I116" s="35">
        <f>SUM(C116:H116)</f>
        <v>240</v>
      </c>
      <c r="J116" s="48"/>
      <c r="K116" s="72"/>
      <c r="L116" s="75"/>
      <c r="AI116" s="7">
        <v>0</v>
      </c>
      <c r="AJ116" s="7">
        <v>0</v>
      </c>
      <c r="AK116" s="7">
        <v>0</v>
      </c>
      <c r="AL116" s="7">
        <v>0</v>
      </c>
      <c r="AM116" s="7">
        <v>0</v>
      </c>
      <c r="AN116" s="7">
        <v>0</v>
      </c>
      <c r="AO116" s="45"/>
      <c r="AP116" s="48"/>
      <c r="AQ116" s="51"/>
      <c r="AR116" s="54"/>
      <c r="AS116" s="42"/>
      <c r="AT116" s="7"/>
      <c r="AU116" s="7"/>
      <c r="AV116" s="7"/>
      <c r="AW116" s="7"/>
      <c r="AX116" s="7"/>
      <c r="AY116" s="7"/>
      <c r="AZ116" s="45"/>
      <c r="BA116" s="48"/>
      <c r="BB116" s="51"/>
      <c r="BC116" s="54"/>
      <c r="BD116" s="42"/>
      <c r="BE116" s="7"/>
      <c r="BF116" s="7"/>
      <c r="BG116" s="7"/>
      <c r="BH116" s="7"/>
      <c r="BI116" s="7"/>
      <c r="BJ116" s="7"/>
      <c r="BK116" s="45"/>
      <c r="BL116" s="48"/>
      <c r="BM116" s="51"/>
      <c r="BN116" s="54"/>
      <c r="BO116" s="42"/>
    </row>
    <row r="117" spans="1:67" ht="16.8" x14ac:dyDescent="0.3">
      <c r="A117" s="22"/>
      <c r="B117" s="18"/>
      <c r="C117" s="7"/>
      <c r="D117" s="7"/>
      <c r="E117" s="7"/>
      <c r="F117" s="7"/>
      <c r="G117" s="7"/>
      <c r="H117" s="7"/>
      <c r="I117" s="13"/>
      <c r="J117" s="48"/>
      <c r="K117" s="72"/>
      <c r="L117" s="75"/>
      <c r="AI117" s="7"/>
      <c r="AJ117" s="7"/>
      <c r="AK117" s="7"/>
      <c r="AL117" s="7"/>
      <c r="AM117" s="7"/>
      <c r="AN117" s="7"/>
      <c r="AO117" s="45"/>
      <c r="AP117" s="48"/>
      <c r="AQ117" s="51"/>
      <c r="AR117" s="54"/>
      <c r="AS117" s="42"/>
      <c r="AT117" s="7"/>
      <c r="AU117" s="7"/>
      <c r="AV117" s="7"/>
      <c r="AW117" s="7"/>
      <c r="AX117" s="7"/>
      <c r="AY117" s="7"/>
      <c r="AZ117" s="45"/>
      <c r="BA117" s="48"/>
      <c r="BB117" s="51"/>
      <c r="BC117" s="54"/>
      <c r="BD117" s="42"/>
      <c r="BE117" s="7"/>
      <c r="BF117" s="7"/>
      <c r="BG117" s="7"/>
      <c r="BH117" s="7"/>
      <c r="BI117" s="7"/>
      <c r="BJ117" s="7"/>
      <c r="BK117" s="45"/>
      <c r="BL117" s="48"/>
      <c r="BM117" s="51"/>
      <c r="BN117" s="54"/>
      <c r="BO117" s="42"/>
    </row>
    <row r="118" spans="1:67" ht="16.8" x14ac:dyDescent="0.3">
      <c r="A118" s="22"/>
      <c r="B118" s="19"/>
      <c r="C118" s="7"/>
      <c r="D118" s="7"/>
      <c r="E118" s="7"/>
      <c r="F118" s="7"/>
      <c r="G118" s="7"/>
      <c r="H118" s="7"/>
      <c r="I118" s="13"/>
      <c r="J118" s="48"/>
      <c r="K118" s="72"/>
      <c r="L118" s="75"/>
      <c r="AI118" s="7"/>
      <c r="AJ118" s="7"/>
      <c r="AK118" s="7"/>
      <c r="AL118" s="7"/>
      <c r="AM118" s="7"/>
      <c r="AN118" s="7"/>
      <c r="AO118" s="45"/>
      <c r="AP118" s="48"/>
      <c r="AQ118" s="51"/>
      <c r="AR118" s="54"/>
      <c r="AS118" s="42"/>
      <c r="AT118" s="7"/>
      <c r="AU118" s="7"/>
      <c r="AV118" s="7"/>
      <c r="AW118" s="7"/>
      <c r="AX118" s="7"/>
      <c r="AY118" s="7"/>
      <c r="AZ118" s="45"/>
      <c r="BA118" s="48"/>
      <c r="BB118" s="51"/>
      <c r="BC118" s="54"/>
      <c r="BD118" s="42"/>
      <c r="BE118" s="7"/>
      <c r="BF118" s="7"/>
      <c r="BG118" s="7"/>
      <c r="BH118" s="7"/>
      <c r="BI118" s="7"/>
      <c r="BJ118" s="7"/>
      <c r="BK118" s="45"/>
      <c r="BL118" s="48"/>
      <c r="BM118" s="51"/>
      <c r="BN118" s="54"/>
      <c r="BO118" s="42"/>
    </row>
    <row r="119" spans="1:67" ht="16.8" x14ac:dyDescent="0.3">
      <c r="A119" s="22"/>
      <c r="B119" s="19" t="s">
        <v>5</v>
      </c>
      <c r="C119" s="9" t="str">
        <f>LOOKUP(C116,{0,25,30,32,33,35,37,38,40,43,45},{"F","D","C-","C","C+","B-","B","B+","A-","A","A+"})</f>
        <v>A-</v>
      </c>
      <c r="D119" s="9" t="str">
        <f>LOOKUP(D116, {0,50,60,63,66,70,73,75,80,85,90}, {"F","D","C-","C","C+","B-","B","B+","A-","A","A+"})</f>
        <v>F</v>
      </c>
      <c r="E119" s="9" t="str">
        <f>LOOKUP(E116, {0,50,60,63,66,70,73,75,80,85,90}, {"F","D","C-","C","C+","B-","B","B+","A-","A","A+"})</f>
        <v>F</v>
      </c>
      <c r="F119" s="9" t="str">
        <f>LOOKUP(F116, {0,50,60,63,66,70,73,75,80,85,90}, {"F","D","C-","C","C+","B-","B","B+","A-","A","A+"})</f>
        <v>D</v>
      </c>
      <c r="G119" s="9" t="str">
        <f>LOOKUP(G116, {0,50,60,63,66,70,73,75,80,85,90}, {"F","D","C-","C","C+","B-","B","B+","A-","A","A+"})</f>
        <v>F</v>
      </c>
      <c r="H119" s="9" t="str">
        <f>LOOKUP(H116, {0,50,60,63,66,70,73,75,80,85,90}, {"F","D","C-","C","C+","B-","B","B+","A-","A","A+"})</f>
        <v>F</v>
      </c>
      <c r="I119" s="13"/>
      <c r="J119" s="48"/>
      <c r="K119" s="72"/>
      <c r="L119" s="75"/>
      <c r="AI119" s="9" t="str">
        <f>LOOKUP(AI116,{0,25,30,32,33,35,37,38,40,43,45},{"F","D","C-","C","C+","B-","B","B+","A-","A","A+"})</f>
        <v>F</v>
      </c>
      <c r="AJ119" s="9" t="str">
        <f>LOOKUP(AJ116, {0,50,60,63,66,70,73,75,80,85,90}, {"F","D","C-","C","C+","B-","B","B+","A-","A","A+"})</f>
        <v>F</v>
      </c>
      <c r="AK119" s="9" t="str">
        <f>LOOKUP(AK116, {0,50,60,63,66,70,73,75,80,85,90}, {"F","D","C-","C","C+","B-","B","B+","A-","A","A+"})</f>
        <v>F</v>
      </c>
      <c r="AL119" s="9" t="str">
        <f>LOOKUP(AL116, {0,50,60,63,66,70,73,75,80,85,90}, {"F","D","C-","C","C+","B-","B","B+","A-","A","A+"})</f>
        <v>F</v>
      </c>
      <c r="AM119" s="9" t="str">
        <f>LOOKUP(AM116, {0,50,60,63,66,70,73,75,80,85,90}, {"F","D","C-","C","C+","B-","B","B+","A-","A","A+"})</f>
        <v>F</v>
      </c>
      <c r="AN119" s="9" t="str">
        <f>LOOKUP(AN116, {0,50,60,63,66,70,73,75,80,85,90}, {"F","D","C-","C","C+","B-","B","B+","A-","A","A+"})</f>
        <v>F</v>
      </c>
      <c r="AO119" s="45"/>
      <c r="AP119" s="48"/>
      <c r="AQ119" s="51"/>
      <c r="AR119" s="54"/>
      <c r="AS119" s="42"/>
      <c r="AT119" s="9" t="str">
        <f>LOOKUP(AT116, {0,50,60,63,66,70,73,75,80,85,90}, {"F","D","C-","C","C+","B-","B","B+","A-","A","A+"})</f>
        <v>F</v>
      </c>
      <c r="AU119" s="9" t="str">
        <f>LOOKUP(AU116, {0,50,60,63,66,70,73,75,80,85,90}, {"F","D","C-","C","C+","B-","B","B+","A-","A","A+"})</f>
        <v>F</v>
      </c>
      <c r="AV119" s="9" t="str">
        <f>LOOKUP(AV116, {0,50,60,63,66,70,73,75,80,85,90}, {"F","D","C-","C","C+","B-","B","B+","A-","A","A+"})</f>
        <v>F</v>
      </c>
      <c r="AW119" s="9" t="str">
        <f>LOOKUP(AW116, {0,50,60,63,66,70,73,75,80,85,90}, {"F","D","C-","C","C+","B-","B","B+","A-","A","A+"})</f>
        <v>F</v>
      </c>
      <c r="AX119" s="9" t="str">
        <f>LOOKUP(AX116, {0,50,60,63,66,70,73,75,80,85,90}, {"F","D","C-","C","C+","B-","B","B+","A-","A","A+"})</f>
        <v>F</v>
      </c>
      <c r="AY119" s="9" t="str">
        <f>LOOKUP(AY116, {0,50,60,63,66,70,73,75,80,85,90}, {"F","D","C-","C","C+","B-","B","B+","A-","A","A+"})</f>
        <v>F</v>
      </c>
      <c r="AZ119" s="45"/>
      <c r="BA119" s="48"/>
      <c r="BB119" s="51"/>
      <c r="BC119" s="54"/>
      <c r="BD119" s="42"/>
      <c r="BE119" s="9" t="str">
        <f>LOOKUP(BE116, {0,50,60,63,66,70,73,75,80,85,90}, {"F","D","C-","C","C+","B-","B","B+","A-","A","A+"})</f>
        <v>F</v>
      </c>
      <c r="BF119" s="9" t="str">
        <f>LOOKUP(BF116, {0,50,60,63,66,70,73,75,80,85,90}, {"F","D","C-","C","C+","B-","B","B+","A-","A","A+"})</f>
        <v>F</v>
      </c>
      <c r="BG119" s="9" t="str">
        <f>LOOKUP(BG116, {0,50,60,63,66,70,73,75,80,85,90}, {"F","D","C-","C","C+","B-","B","B+","A-","A","A+"})</f>
        <v>F</v>
      </c>
      <c r="BH119" s="9" t="str">
        <f>LOOKUP(BH116, {0,50,60,63,66,70,73,75,80,85,90}, {"F","D","C-","C","C+","B-","B","B+","A-","A","A+"})</f>
        <v>F</v>
      </c>
      <c r="BI119" s="9" t="str">
        <f>LOOKUP(BI116, {0,50,60,63,66,70,73,75,80,85,90}, {"F","D","C-","C","C+","B-","B","B+","A-","A","A+"})</f>
        <v>F</v>
      </c>
      <c r="BJ119" s="9" t="str">
        <f>LOOKUP(BJ116, {0,50,60,63,66,70,73,75,80,85,90}, {"F","D","C-","C","C+","B-","B","B+","A-","A","A+"})</f>
        <v>F</v>
      </c>
      <c r="BK119" s="45"/>
      <c r="BL119" s="48"/>
      <c r="BM119" s="51"/>
      <c r="BN119" s="54"/>
      <c r="BO119" s="42"/>
    </row>
    <row r="120" spans="1:67" ht="17.399999999999999" thickBot="1" x14ac:dyDescent="0.35">
      <c r="A120" s="23"/>
      <c r="B120" s="20" t="s">
        <v>6</v>
      </c>
      <c r="C120" s="36" t="str">
        <f>LOOKUP(C116, {0,25,26,27,28,29,30,31,32,33,34,35,36,37,38,39,40,41,42,43,44,45,50}, {"0","1","1.2","1.4","1.6","1.8","2.00","2.20","2.40","2.60","2.80","3.00","3.20","3.40","3.60","3.80","4.00","4.00","4.00","4.00","4.00","4.00","4.00"})</f>
        <v>4.00</v>
      </c>
      <c r="D120" s="12" t="str">
        <f>LOOKUP(D116,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120" s="12" t="str">
        <f>LOOKUP(E116,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120" s="12" t="str">
        <f>LOOKUP(F116,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G120" s="12" t="str">
        <f>LOOKUP(G116,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120" s="12" t="str">
        <f>LOOKUP(H116,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I120" s="14"/>
      <c r="J120" s="49"/>
      <c r="K120" s="73"/>
      <c r="L120" s="76"/>
      <c r="AI120" s="36" t="str">
        <f>LOOKUP(AI116, {0,25,26,27,28,29,30,31,32,33,34,35,36,37,38,39,40,41,42,43,44,45,50}, {"0","1","1.2","1.4","1.6","1.8","2.00","2.20","2.40","2.60","2.80","3.00","3.20","3.40","3.60","3.80","4.00","4.00","4.00","4.00","4.00","4.00","4.00"})</f>
        <v>0</v>
      </c>
      <c r="AJ120" s="12" t="str">
        <f>LOOKUP(AJ116,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120" s="12" t="str">
        <f>LOOKUP(AK116,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120" s="12" t="str">
        <f>LOOKUP(AL116,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120" s="12" t="str">
        <f>LOOKUP(AM116,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120" s="12" t="str">
        <f>LOOKUP(AN116,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O120" s="46"/>
      <c r="AP120" s="49"/>
      <c r="AQ120" s="52"/>
      <c r="AR120" s="55"/>
      <c r="AS120" s="43"/>
      <c r="AT120" s="12" t="str">
        <f>LOOKUP(AT116,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120" s="12" t="str">
        <f>LOOKUP(AU116,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120" s="12" t="str">
        <f>LOOKUP(AV116,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120" s="12" t="str">
        <f>LOOKUP(AW116,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120" s="12" t="str">
        <f>LOOKUP(AX116,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120" s="12" t="str">
        <f>LOOKUP(AY116,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120" s="46"/>
      <c r="BA120" s="49"/>
      <c r="BB120" s="52"/>
      <c r="BC120" s="55"/>
      <c r="BD120" s="43"/>
      <c r="BE120" s="12" t="str">
        <f>LOOKUP(BE116,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120" s="12" t="str">
        <f>LOOKUP(BF116,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120" s="12" t="str">
        <f>LOOKUP(BG116,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120" s="12" t="str">
        <f>LOOKUP(BH116,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120" s="12" t="str">
        <f>LOOKUP(BI116,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120" s="12" t="str">
        <f>LOOKUP(BJ116,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120" s="46"/>
      <c r="BL120" s="49"/>
      <c r="BM120" s="52"/>
      <c r="BN120" s="55"/>
      <c r="BO120" s="43"/>
    </row>
    <row r="121" spans="1:67" ht="16.8" x14ac:dyDescent="0.3">
      <c r="A121" s="21">
        <v>20</v>
      </c>
      <c r="B121" s="17" t="s">
        <v>11</v>
      </c>
      <c r="C121" s="24">
        <v>2</v>
      </c>
      <c r="D121" s="7">
        <v>3</v>
      </c>
      <c r="E121" s="7">
        <v>3</v>
      </c>
      <c r="F121" s="7">
        <v>3</v>
      </c>
      <c r="G121" s="7">
        <v>3</v>
      </c>
      <c r="H121" s="7">
        <v>3</v>
      </c>
      <c r="I121" s="16">
        <f>SUM(C121:H121)</f>
        <v>17</v>
      </c>
      <c r="J121" s="47">
        <f>I122*100/600</f>
        <v>50.166666666666664</v>
      </c>
      <c r="K121" s="71">
        <f>(C121*C126+D121*D126+E121*E126+F121*F126+G121*G126+H121*H126)/(C121+D121+E121+F121+G121+H121)</f>
        <v>1.5470588235294116</v>
      </c>
      <c r="L121" s="74" t="str">
        <f>LOOKUP(K121,{0,1},{"Dropped Out"," Promoted"})</f>
        <v xml:space="preserve"> Promoted</v>
      </c>
      <c r="AI121" s="24">
        <v>2</v>
      </c>
      <c r="AJ121" s="25">
        <v>3</v>
      </c>
      <c r="AK121" s="25">
        <v>3</v>
      </c>
      <c r="AL121" s="25">
        <v>3</v>
      </c>
      <c r="AM121" s="25">
        <v>3</v>
      </c>
      <c r="AN121" s="26">
        <v>3</v>
      </c>
      <c r="AO121" s="44">
        <f>SUM(AI122,AJ122,AK122,,AL122,AM122,AN122)</f>
        <v>371</v>
      </c>
      <c r="AP121" s="47">
        <f>AO121*100/550</f>
        <v>67.454545454545453</v>
      </c>
      <c r="AQ121" s="50">
        <f>(AI121*AI126+AJ121*AJ126+AK121*AK126+AL121*AL126+AM121*AM126+AN121*AN126)/(AI121+AJ121+AK121+AL121+AM121+AN121)</f>
        <v>2.4647058823529413</v>
      </c>
      <c r="AR121" s="53">
        <f>(C121*C126+D121*D126+E121*E126+F121*F126+H121*H126+G121*G126++AI121*AI126+AJ121*AJ126+AK121*AK126+AL121*AL126+AM121*AM126+AN121*AN126)/(C121+D121+E121+F121+H121+G121+AI121+AJ121+AK121+AL121+AM121+AN121)</f>
        <v>2.005882352941176</v>
      </c>
      <c r="AS121" s="41" t="str">
        <f>LOOKUP(AR121,{0,1.5},{"Dropped Out","Promoted"})</f>
        <v>Promoted</v>
      </c>
      <c r="AT121" s="24">
        <v>3</v>
      </c>
      <c r="AU121" s="25">
        <v>3</v>
      </c>
      <c r="AV121" s="25">
        <v>3</v>
      </c>
      <c r="AW121" s="25">
        <v>3</v>
      </c>
      <c r="AX121" s="25">
        <v>3</v>
      </c>
      <c r="AY121" s="26">
        <v>3</v>
      </c>
      <c r="AZ121" s="44">
        <f>SUM(AT122,AU122,AV122,,AW122,AX122,AY122)</f>
        <v>379</v>
      </c>
      <c r="BA121" s="47">
        <f>AZ121*100/600</f>
        <v>63.166666666666664</v>
      </c>
      <c r="BB121" s="50">
        <f>(AT121*AT126+AU121*AU126+AV121*AV126+AW121*AW126+AX121*AX126+AY121*AY126)/(AT121+AU121+AV121+AW121+AX121+AY121)</f>
        <v>2.3166666666666669</v>
      </c>
      <c r="BC121" s="53">
        <f>(C121*C126+D121*D126+E121*E126+F121*F126+H121*H126+G121*G126+AI121*AI126+AJ121*AJ126+AK121*AK126+AL121*AL126+AM121*AM126+AN121*AN126+AT121*AT126+AU121*AU126+AV121*AV126+AW121*AW126+AX121*AX126+AY121*AY126)/(C121+D121+E121+F121+H121+G121+AI121+AJ121+AK121+AL121+AM121+AN121+AT121+AU121+AV121+AW121+AX121+AY121)</f>
        <v>2.1134615384615385</v>
      </c>
      <c r="BD121" s="41" t="str">
        <f>LOOKUP(BC121,{0,1.75},{"Dropped Out","Promoted"})</f>
        <v>Promoted</v>
      </c>
      <c r="BE121" s="24">
        <v>3</v>
      </c>
      <c r="BF121" s="25">
        <v>3</v>
      </c>
      <c r="BG121" s="25">
        <v>3</v>
      </c>
      <c r="BH121" s="25">
        <v>3</v>
      </c>
      <c r="BI121" s="25">
        <v>3</v>
      </c>
      <c r="BJ121" s="26">
        <v>3</v>
      </c>
      <c r="BK121" s="44">
        <f>SUM(BE122,BF122,BG122,,BH122,BI122,BJ122)</f>
        <v>312</v>
      </c>
      <c r="BL121" s="47">
        <f>BK121*100/600</f>
        <v>52</v>
      </c>
      <c r="BM121" s="50">
        <f>(BE121*BE126+BF121*BF126+BG121*BG126+BH121*BH126+BI121*BI126+BJ121*BJ126)/(BE121+BF121+BG121+BH121+BI121+BJ121)</f>
        <v>1.1499999999999999</v>
      </c>
      <c r="BN121" s="53">
        <f>(C121*C126+D121*D126+E121*E126+F121*F126+H121*H126+G121*G126+AI121*AI126+AJ121*AJ126+AK121*AK126+AL121*AL126+AM121*AM126+AN121*AN126+AT121*AT126+AU121*AU126+AV121*AV126+AW121*AW126+AX121*AX126+AY121*AY126+BE121*BE126+BF121*BF126+BG121*BG126+BH121*BH126+BI121*BI126+BJ121*BJ126)/(C121+D121+E121+F121+H121+G121+AI121+AJ121+AK121+AL121+AM121+AN121+AT121+AU121+AV121+AW121+AX121+AY121+BE121+BF121+BG121+BH121+BI121+BJ121)</f>
        <v>1.8657142857142857</v>
      </c>
      <c r="BO121" s="41" t="str">
        <f>LOOKUP(BN121,{0,2},{"Dropped Out","Promoted"})</f>
        <v>Dropped Out</v>
      </c>
    </row>
    <row r="122" spans="1:67" ht="16.8" x14ac:dyDescent="0.3">
      <c r="A122" s="22" t="s">
        <v>43</v>
      </c>
      <c r="B122" s="18" t="s">
        <v>12</v>
      </c>
      <c r="C122" s="7">
        <v>40</v>
      </c>
      <c r="D122" s="7">
        <v>50</v>
      </c>
      <c r="E122" s="7">
        <v>51</v>
      </c>
      <c r="F122" s="7">
        <v>57</v>
      </c>
      <c r="G122" s="7">
        <v>53</v>
      </c>
      <c r="H122" s="7">
        <v>50</v>
      </c>
      <c r="I122" s="35">
        <f>SUM(C122:H122)</f>
        <v>301</v>
      </c>
      <c r="J122" s="48"/>
      <c r="K122" s="72"/>
      <c r="L122" s="75"/>
      <c r="AI122" s="7">
        <v>34</v>
      </c>
      <c r="AJ122" s="7">
        <v>62</v>
      </c>
      <c r="AK122" s="7">
        <v>52</v>
      </c>
      <c r="AL122" s="7">
        <v>69</v>
      </c>
      <c r="AM122" s="7">
        <v>58</v>
      </c>
      <c r="AN122" s="7">
        <v>96</v>
      </c>
      <c r="AO122" s="45"/>
      <c r="AP122" s="48"/>
      <c r="AQ122" s="51"/>
      <c r="AR122" s="54"/>
      <c r="AS122" s="42"/>
      <c r="AT122" s="7">
        <v>75</v>
      </c>
      <c r="AU122" s="7">
        <v>56</v>
      </c>
      <c r="AV122" s="7">
        <v>50</v>
      </c>
      <c r="AW122" s="7">
        <v>72</v>
      </c>
      <c r="AX122" s="7">
        <v>75</v>
      </c>
      <c r="AY122" s="7">
        <v>51</v>
      </c>
      <c r="AZ122" s="45"/>
      <c r="BA122" s="48"/>
      <c r="BB122" s="51"/>
      <c r="BC122" s="54"/>
      <c r="BD122" s="42"/>
      <c r="BE122" s="7">
        <v>53</v>
      </c>
      <c r="BF122" s="7">
        <v>38</v>
      </c>
      <c r="BG122" s="7">
        <v>36</v>
      </c>
      <c r="BH122" s="7">
        <v>49</v>
      </c>
      <c r="BI122" s="7">
        <v>73</v>
      </c>
      <c r="BJ122" s="7">
        <v>63</v>
      </c>
      <c r="BK122" s="45"/>
      <c r="BL122" s="48"/>
      <c r="BM122" s="51"/>
      <c r="BN122" s="54"/>
      <c r="BO122" s="42"/>
    </row>
    <row r="123" spans="1:67" ht="16.8" x14ac:dyDescent="0.3">
      <c r="A123" s="22" t="s">
        <v>144</v>
      </c>
      <c r="B123" s="18"/>
      <c r="C123" s="7"/>
      <c r="D123" s="7"/>
      <c r="E123" s="7"/>
      <c r="F123" s="7"/>
      <c r="G123" s="7"/>
      <c r="H123" s="7"/>
      <c r="I123" s="13"/>
      <c r="J123" s="48"/>
      <c r="K123" s="72"/>
      <c r="L123" s="75"/>
      <c r="AI123" s="7"/>
      <c r="AJ123" s="7"/>
      <c r="AK123" s="7"/>
      <c r="AL123" s="7"/>
      <c r="AM123" s="7"/>
      <c r="AN123" s="7"/>
      <c r="AO123" s="45"/>
      <c r="AP123" s="48"/>
      <c r="AQ123" s="51"/>
      <c r="AR123" s="54"/>
      <c r="AS123" s="42"/>
      <c r="AT123" s="7"/>
      <c r="AU123" s="7"/>
      <c r="AV123" s="7"/>
      <c r="AW123" s="7"/>
      <c r="AX123" s="7"/>
      <c r="AY123" s="7"/>
      <c r="AZ123" s="45"/>
      <c r="BA123" s="48"/>
      <c r="BB123" s="51"/>
      <c r="BC123" s="54"/>
      <c r="BD123" s="42"/>
      <c r="BE123" s="7"/>
      <c r="BF123" s="7"/>
      <c r="BG123" s="7"/>
      <c r="BH123" s="7"/>
      <c r="BI123" s="7"/>
      <c r="BJ123" s="7"/>
      <c r="BK123" s="45"/>
      <c r="BL123" s="48"/>
      <c r="BM123" s="51"/>
      <c r="BN123" s="54"/>
      <c r="BO123" s="42"/>
    </row>
    <row r="124" spans="1:67" ht="16.8" x14ac:dyDescent="0.3">
      <c r="A124" s="22" t="s">
        <v>145</v>
      </c>
      <c r="B124" s="19"/>
      <c r="C124" s="7"/>
      <c r="D124" s="7"/>
      <c r="E124" s="7"/>
      <c r="F124" s="7"/>
      <c r="G124" s="7"/>
      <c r="H124" s="7"/>
      <c r="I124" s="13"/>
      <c r="J124" s="48"/>
      <c r="K124" s="72"/>
      <c r="L124" s="75"/>
      <c r="AI124" s="7"/>
      <c r="AJ124" s="7"/>
      <c r="AK124" s="7"/>
      <c r="AL124" s="7"/>
      <c r="AM124" s="7"/>
      <c r="AN124" s="7"/>
      <c r="AO124" s="45"/>
      <c r="AP124" s="48"/>
      <c r="AQ124" s="51"/>
      <c r="AR124" s="54"/>
      <c r="AS124" s="42"/>
      <c r="AT124" s="7"/>
      <c r="AU124" s="7"/>
      <c r="AV124" s="7"/>
      <c r="AW124" s="7"/>
      <c r="AX124" s="7"/>
      <c r="AY124" s="7"/>
      <c r="AZ124" s="45"/>
      <c r="BA124" s="48"/>
      <c r="BB124" s="51"/>
      <c r="BC124" s="54"/>
      <c r="BD124" s="42"/>
      <c r="BE124" s="7"/>
      <c r="BF124" s="7"/>
      <c r="BG124" s="7"/>
      <c r="BH124" s="7"/>
      <c r="BI124" s="7"/>
      <c r="BJ124" s="7"/>
      <c r="BK124" s="45"/>
      <c r="BL124" s="48"/>
      <c r="BM124" s="51"/>
      <c r="BN124" s="54"/>
      <c r="BO124" s="42"/>
    </row>
    <row r="125" spans="1:67" ht="16.8" x14ac:dyDescent="0.3">
      <c r="A125" s="22"/>
      <c r="B125" s="19" t="s">
        <v>5</v>
      </c>
      <c r="C125" s="9" t="str">
        <f>LOOKUP(C122,{0,25,30,32,33,35,37,38,40,43,45},{"F","D","C-","C","C+","B-","B","B+","A-","A","A+"})</f>
        <v>A-</v>
      </c>
      <c r="D125" s="9" t="str">
        <f>LOOKUP(D122, {0,50,60,63,66,70,73,75,80,85,90}, {"F","D","C-","C","C+","B-","B","B+","A-","A","A+"})</f>
        <v>D</v>
      </c>
      <c r="E125" s="9" t="str">
        <f>LOOKUP(E122, {0,50,60,63,66,70,73,75,80,85,90}, {"F","D","C-","C","C+","B-","B","B+","A-","A","A+"})</f>
        <v>D</v>
      </c>
      <c r="F125" s="9" t="str">
        <f>LOOKUP(F122, {0,50,60,63,66,70,73,75,80,85,90}, {"F","D","C-","C","C+","B-","B","B+","A-","A","A+"})</f>
        <v>D</v>
      </c>
      <c r="G125" s="9" t="str">
        <f>LOOKUP(G122, {0,50,60,63,66,70,73,75,80,85,90}, {"F","D","C-","C","C+","B-","B","B+","A-","A","A+"})</f>
        <v>D</v>
      </c>
      <c r="H125" s="9" t="str">
        <f>LOOKUP(H122, {0,50,60,63,66,70,73,75,80,85,90}, {"F","D","C-","C","C+","B-","B","B+","A-","A","A+"})</f>
        <v>D</v>
      </c>
      <c r="I125" s="13"/>
      <c r="J125" s="48"/>
      <c r="K125" s="72"/>
      <c r="L125" s="75"/>
      <c r="AI125" s="9" t="str">
        <f>LOOKUP(AI122,{0,25,30,32,33,35,37,38,40,43,45},{"F","D","C-","C","C+","B-","B","B+","A-","A","A+"})</f>
        <v>C+</v>
      </c>
      <c r="AJ125" s="9" t="str">
        <f>LOOKUP(AJ122, {0,50,60,63,66,70,73,75,80,85,90}, {"F","D","C-","C","C+","B-","B","B+","A-","A","A+"})</f>
        <v>C-</v>
      </c>
      <c r="AK125" s="9" t="str">
        <f>LOOKUP(AK122, {0,50,60,63,66,70,73,75,80,85,90}, {"F","D","C-","C","C+","B-","B","B+","A-","A","A+"})</f>
        <v>D</v>
      </c>
      <c r="AL125" s="9" t="str">
        <f>LOOKUP(AL122, {0,50,60,63,66,70,73,75,80,85,90}, {"F","D","C-","C","C+","B-","B","B+","A-","A","A+"})</f>
        <v>C+</v>
      </c>
      <c r="AM125" s="9" t="str">
        <f>LOOKUP(AM122, {0,50,60,63,66,70,73,75,80,85,90}, {"F","D","C-","C","C+","B-","B","B+","A-","A","A+"})</f>
        <v>D</v>
      </c>
      <c r="AN125" s="9" t="str">
        <f>LOOKUP(AN122, {0,50,60,63,66,70,73,75,80,85,90}, {"F","D","C-","C","C+","B-","B","B+","A-","A","A+"})</f>
        <v>A+</v>
      </c>
      <c r="AO125" s="45"/>
      <c r="AP125" s="48"/>
      <c r="AQ125" s="51"/>
      <c r="AR125" s="54"/>
      <c r="AS125" s="42"/>
      <c r="AT125" s="9" t="str">
        <f>LOOKUP(AT122, {0,50,60,63,66,70,73,75,80,85,90}, {"F","D","C-","C","C+","B-","B","B+","A-","A","A+"})</f>
        <v>B+</v>
      </c>
      <c r="AU125" s="9" t="str">
        <f>LOOKUP(AU122, {0,50,60,63,66,70,73,75,80,85,90}, {"F","D","C-","C","C+","B-","B","B+","A-","A","A+"})</f>
        <v>D</v>
      </c>
      <c r="AV125" s="9" t="str">
        <f>LOOKUP(AV122, {0,50,60,63,66,70,73,75,80,85,90}, {"F","D","C-","C","C+","B-","B","B+","A-","A","A+"})</f>
        <v>D</v>
      </c>
      <c r="AW125" s="9" t="str">
        <f>LOOKUP(AW122, {0,50,60,63,66,70,73,75,80,85,90}, {"F","D","C-","C","C+","B-","B","B+","A-","A","A+"})</f>
        <v>B-</v>
      </c>
      <c r="AX125" s="9" t="str">
        <f>LOOKUP(AX122, {0,50,60,63,66,70,73,75,80,85,90}, {"F","D","C-","C","C+","B-","B","B+","A-","A","A+"})</f>
        <v>B+</v>
      </c>
      <c r="AY125" s="9" t="str">
        <f>LOOKUP(AY122, {0,50,60,63,66,70,73,75,80,85,90}, {"F","D","C-","C","C+","B-","B","B+","A-","A","A+"})</f>
        <v>D</v>
      </c>
      <c r="AZ125" s="45"/>
      <c r="BA125" s="48"/>
      <c r="BB125" s="51"/>
      <c r="BC125" s="54"/>
      <c r="BD125" s="42"/>
      <c r="BE125" s="9" t="str">
        <f>LOOKUP(BE122, {0,50,60,63,66,70,73,75,80,85,90}, {"F","D","C-","C","C+","B-","B","B+","A-","A","A+"})</f>
        <v>D</v>
      </c>
      <c r="BF125" s="9" t="str">
        <f>LOOKUP(BF122, {0,50,60,63,66,70,73,75,80,85,90}, {"F","D","C-","C","C+","B-","B","B+","A-","A","A+"})</f>
        <v>F</v>
      </c>
      <c r="BG125" s="9" t="str">
        <f>LOOKUP(BG122, {0,50,60,63,66,70,73,75,80,85,90}, {"F","D","C-","C","C+","B-","B","B+","A-","A","A+"})</f>
        <v>F</v>
      </c>
      <c r="BH125" s="9" t="str">
        <f>LOOKUP(BH122, {0,50,60,63,66,70,73,75,80,85,90}, {"F","D","C-","C","C+","B-","B","B+","A-","A","A+"})</f>
        <v>F</v>
      </c>
      <c r="BI125" s="9" t="str">
        <f>LOOKUP(BI122, {0,50,60,63,66,70,73,75,80,85,90}, {"F","D","C-","C","C+","B-","B","B+","A-","A","A+"})</f>
        <v>B</v>
      </c>
      <c r="BJ125" s="9" t="str">
        <f>LOOKUP(BJ122, {0,50,60,63,66,70,73,75,80,85,90}, {"F","D","C-","C","C+","B-","B","B+","A-","A","A+"})</f>
        <v>C</v>
      </c>
      <c r="BK125" s="45"/>
      <c r="BL125" s="48"/>
      <c r="BM125" s="51"/>
      <c r="BN125" s="54"/>
      <c r="BO125" s="42"/>
    </row>
    <row r="126" spans="1:67" ht="17.399999999999999" thickBot="1" x14ac:dyDescent="0.35">
      <c r="A126" s="23"/>
      <c r="B126" s="20" t="s">
        <v>6</v>
      </c>
      <c r="C126" s="36" t="str">
        <f>LOOKUP(C122, {0,25,26,27,28,29,30,31,32,33,34,35,36,37,38,39,40,41,42,43,44,45,50}, {"0","1","1.2","1.4","1.6","1.8","2.00","2.20","2.40","2.60","2.80","3.00","3.20","3.40","3.60","3.80","4.00","4.00","4.00","4.00","4.00","4.00","4.00"})</f>
        <v>4.00</v>
      </c>
      <c r="D126" s="12" t="str">
        <f>LOOKUP(D122,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E126" s="12" t="str">
        <f>LOOKUP(E122,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1.1</v>
      </c>
      <c r="F126" s="12" t="str">
        <f>LOOKUP(F122,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1.7</v>
      </c>
      <c r="G126" s="12" t="str">
        <f>LOOKUP(G122,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1.3</v>
      </c>
      <c r="H126" s="12" t="str">
        <f>LOOKUP(H122,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I126" s="14"/>
      <c r="J126" s="49"/>
      <c r="K126" s="73"/>
      <c r="L126" s="76"/>
      <c r="AI126" s="36" t="str">
        <f>LOOKUP(AI122, {0,25,26,27,28,29,30,31,32,33,34,35,36,37,38,39,40,41,42,43,44,45,50}, {"0","1","1.2","1.4","1.6","1.8","2.00","2.20","2.40","2.60","2.80","3.00","3.20","3.40","3.60","3.80","4.00","4.00","4.00","4.00","4.00","4.00","4.00"})</f>
        <v>2.80</v>
      </c>
      <c r="AJ126" s="12" t="str">
        <f>LOOKUP(AJ122,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AK126" s="12" t="str">
        <f>LOOKUP(AK122,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1.2</v>
      </c>
      <c r="AL126" s="12" t="str">
        <f>LOOKUP(AL122,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2.90</v>
      </c>
      <c r="AM126" s="12" t="str">
        <f>LOOKUP(AM122,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1.8</v>
      </c>
      <c r="AN126" s="12" t="str">
        <f>LOOKUP(AN122,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126" s="46"/>
      <c r="AP126" s="49"/>
      <c r="AQ126" s="52"/>
      <c r="AR126" s="55"/>
      <c r="AS126" s="43"/>
      <c r="AT126" s="12" t="str">
        <f>LOOKUP(AT122,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U126" s="12" t="str">
        <f>LOOKUP(AU122,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AV126" s="12" t="str">
        <f>LOOKUP(AV122,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W126" s="12" t="str">
        <f>LOOKUP(AW122,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AX126" s="12" t="str">
        <f>LOOKUP(AX122,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Y126" s="12" t="str">
        <f>LOOKUP(AY122,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1.1</v>
      </c>
      <c r="AZ126" s="46"/>
      <c r="BA126" s="49"/>
      <c r="BB126" s="52"/>
      <c r="BC126" s="55"/>
      <c r="BD126" s="43"/>
      <c r="BE126" s="12" t="str">
        <f>LOOKUP(BE122,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1.3</v>
      </c>
      <c r="BF126" s="12" t="str">
        <f>LOOKUP(BF122,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126" s="12" t="str">
        <f>LOOKUP(BG122,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126" s="12" t="str">
        <f>LOOKUP(BH122,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126" s="12" t="str">
        <f>LOOKUP(BI122,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BJ126" s="12" t="str">
        <f>LOOKUP(BJ122,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2.30</v>
      </c>
      <c r="BK126" s="46"/>
      <c r="BL126" s="49"/>
      <c r="BM126" s="52"/>
      <c r="BN126" s="55"/>
      <c r="BO126" s="43"/>
    </row>
    <row r="127" spans="1:67" ht="16.8" x14ac:dyDescent="0.3">
      <c r="A127" s="21">
        <v>21</v>
      </c>
      <c r="B127" s="17" t="s">
        <v>11</v>
      </c>
      <c r="C127" s="24">
        <v>2</v>
      </c>
      <c r="D127" s="7">
        <v>3</v>
      </c>
      <c r="E127" s="7">
        <v>3</v>
      </c>
      <c r="F127" s="7">
        <v>3</v>
      </c>
      <c r="G127" s="7">
        <v>3</v>
      </c>
      <c r="H127" s="7">
        <v>3</v>
      </c>
      <c r="I127" s="16">
        <f>SUM(C127:H127)</f>
        <v>17</v>
      </c>
      <c r="J127" s="47">
        <f>I128*100/600</f>
        <v>66.833333333333329</v>
      </c>
      <c r="K127" s="71">
        <f>(C127*C132+D127*D132+E127*E132+F127*F132+G127*G132+H127*H132)/(C127+D127+E127+F127+G127+H127)</f>
        <v>3.1705882352941179</v>
      </c>
      <c r="L127" s="74" t="str">
        <f>LOOKUP(K127,{0,1},{"Dropped Out"," Promoted"})</f>
        <v xml:space="preserve"> Promoted</v>
      </c>
      <c r="AI127" s="24">
        <v>2</v>
      </c>
      <c r="AJ127" s="25">
        <v>3</v>
      </c>
      <c r="AK127" s="25">
        <v>3</v>
      </c>
      <c r="AL127" s="25">
        <v>3</v>
      </c>
      <c r="AM127" s="25">
        <v>3</v>
      </c>
      <c r="AN127" s="26">
        <v>3</v>
      </c>
      <c r="AO127" s="44">
        <f>SUM(AI128,AJ128,AK128,,AL128,AM128,AN128)</f>
        <v>462</v>
      </c>
      <c r="AP127" s="47">
        <f>AO127*100/550</f>
        <v>84</v>
      </c>
      <c r="AQ127" s="50">
        <f>(AI127*AI132+AJ127*AJ132+AK127*AK132+AL127*AL132+AM127*AM132+AN127*AN132)/(AI127+AJ127+AK127+AL127+AM127+AN127)</f>
        <v>3.8941176470588239</v>
      </c>
      <c r="AR127" s="53">
        <f>(C127*C132+D127*D132+E127*E132+F127*F132+H127*H132+G127*G132++AI127*AI132+AJ127*AJ132+AK127*AK132+AL127*AL132+AM127*AM132+AN127*AN132)/(C127+D127+E127+F127+H127+G127+AI127+AJ127+AK127+AL127+AM127+AN127)</f>
        <v>3.5323529411764709</v>
      </c>
      <c r="AS127" s="41" t="str">
        <f>LOOKUP(AR127,{0,1.5},{"Dropped Out","Promoted"})</f>
        <v>Promoted</v>
      </c>
      <c r="AT127" s="24">
        <v>3</v>
      </c>
      <c r="AU127" s="25">
        <v>3</v>
      </c>
      <c r="AV127" s="25">
        <v>3</v>
      </c>
      <c r="AW127" s="25">
        <v>3</v>
      </c>
      <c r="AX127" s="25">
        <v>3</v>
      </c>
      <c r="AY127" s="26">
        <v>3</v>
      </c>
      <c r="AZ127" s="44">
        <f>SUM(AT128,AU128,AV128,,AW128,AX128,AY128)</f>
        <v>487</v>
      </c>
      <c r="BA127" s="47">
        <f>AZ127*100/600</f>
        <v>81.166666666666671</v>
      </c>
      <c r="BB127" s="50">
        <f>(AT127*AT132+AU127*AU132+AV127*AV132+AW127*AW132+AX127*AX132+AY127*AY132)/(AT127+AU127+AV127+AW127+AX127+AY127)</f>
        <v>3.8499999999999996</v>
      </c>
      <c r="BC127" s="53">
        <f>(C127*C132+D127*D132+E127*E132+F127*F132+H127*H132+G127*G132+AI127*AI132+AJ127*AJ132+AK127*AK132+AL127*AL132+AM127*AM132+AN127*AN132+AT127*AT132+AU127*AU132+AV127*AV132+AW127*AW132+AX127*AX132+AY127*AY132)/(C127+D127+E127+F127+H127+G127+AI127+AJ127+AK127+AL127+AM127+AN127+AT127+AU127+AV127+AW127+AX127+AY127)</f>
        <v>3.6423076923076931</v>
      </c>
      <c r="BD127" s="41" t="str">
        <f>LOOKUP(BC127,{0,1.75},{"Dropped Out","Promoted"})</f>
        <v>Promoted</v>
      </c>
      <c r="BE127" s="24">
        <v>3</v>
      </c>
      <c r="BF127" s="25">
        <v>3</v>
      </c>
      <c r="BG127" s="25">
        <v>3</v>
      </c>
      <c r="BH127" s="25">
        <v>3</v>
      </c>
      <c r="BI127" s="25">
        <v>3</v>
      </c>
      <c r="BJ127" s="26">
        <v>3</v>
      </c>
      <c r="BK127" s="44">
        <f>SUM(BE128,BF128,BG128,,BH128,BI128,BJ128)</f>
        <v>452</v>
      </c>
      <c r="BL127" s="47">
        <f>BK127*100/600</f>
        <v>75.333333333333329</v>
      </c>
      <c r="BM127" s="50">
        <f>(BE127*BE132+BF127*BF132+BG127*BG132+BH127*BH132+BI127*BI132+BJ127*BJ132)/(BE127+BF127+BG127+BH127+BI127+BJ127)</f>
        <v>3.3333333333333335</v>
      </c>
      <c r="BN127" s="53">
        <f>(C127*C132+D127*D132+E127*E132+F127*F132+H127*H132+G127*G132+AI127*AI132+AJ127*AJ132+AK127*AK132+AL127*AL132+AM127*AM132+AN127*AN132+AT127*AT132+AU127*AU132+AV127*AV132+AW127*AW132+AX127*AX132+AY127*AY132+BE127*BE132+BF127*BF132+BG127*BG132+BH127*BH132+BI127*BI132+BJ127*BJ132)/(C127+D127+E127+F127+H127+G127+AI127+AJ127+AK127+AL127+AM127+AN127+AT127+AU127+AV127+AW127+AX127+AY127+BE127+BF127+BG127+BH127+BI127+BJ127)</f>
        <v>3.5628571428571432</v>
      </c>
      <c r="BO127" s="41" t="str">
        <f>LOOKUP(BN127,{0,2},{"Dropped Out","Promoted"})</f>
        <v>Promoted</v>
      </c>
    </row>
    <row r="128" spans="1:67" ht="16.8" x14ac:dyDescent="0.3">
      <c r="A128" s="22" t="s">
        <v>44</v>
      </c>
      <c r="B128" s="18" t="s">
        <v>12</v>
      </c>
      <c r="C128" s="7">
        <v>46</v>
      </c>
      <c r="D128" s="7">
        <v>66</v>
      </c>
      <c r="E128" s="7">
        <v>58</v>
      </c>
      <c r="F128" s="7">
        <v>75</v>
      </c>
      <c r="G128" s="7">
        <v>82</v>
      </c>
      <c r="H128" s="7">
        <v>74</v>
      </c>
      <c r="I128" s="35">
        <f>SUM(C128:H128)</f>
        <v>401</v>
      </c>
      <c r="J128" s="48"/>
      <c r="K128" s="72"/>
      <c r="L128" s="75"/>
      <c r="AI128" s="7">
        <v>40</v>
      </c>
      <c r="AJ128" s="7">
        <v>74</v>
      </c>
      <c r="AK128" s="7">
        <v>80</v>
      </c>
      <c r="AL128" s="7">
        <v>87</v>
      </c>
      <c r="AM128" s="7">
        <v>85</v>
      </c>
      <c r="AN128" s="7">
        <v>96</v>
      </c>
      <c r="AO128" s="45"/>
      <c r="AP128" s="48"/>
      <c r="AQ128" s="51"/>
      <c r="AR128" s="54"/>
      <c r="AS128" s="42"/>
      <c r="AT128" s="7">
        <v>87</v>
      </c>
      <c r="AU128" s="7">
        <v>78</v>
      </c>
      <c r="AV128" s="7">
        <v>78</v>
      </c>
      <c r="AW128" s="7">
        <v>87</v>
      </c>
      <c r="AX128" s="7">
        <v>82</v>
      </c>
      <c r="AY128" s="7">
        <v>75</v>
      </c>
      <c r="AZ128" s="45"/>
      <c r="BA128" s="48"/>
      <c r="BB128" s="51"/>
      <c r="BC128" s="54"/>
      <c r="BD128" s="42"/>
      <c r="BE128" s="7">
        <v>69</v>
      </c>
      <c r="BF128" s="7">
        <v>61</v>
      </c>
      <c r="BG128" s="7">
        <v>70</v>
      </c>
      <c r="BH128" s="7">
        <v>82</v>
      </c>
      <c r="BI128" s="7">
        <v>87</v>
      </c>
      <c r="BJ128" s="7">
        <v>83</v>
      </c>
      <c r="BK128" s="45"/>
      <c r="BL128" s="48"/>
      <c r="BM128" s="51"/>
      <c r="BN128" s="54"/>
      <c r="BO128" s="42"/>
    </row>
    <row r="129" spans="1:67" ht="16.8" x14ac:dyDescent="0.3">
      <c r="A129" s="22" t="s">
        <v>146</v>
      </c>
      <c r="B129" s="18"/>
      <c r="C129" s="7"/>
      <c r="D129" s="7"/>
      <c r="E129" s="7"/>
      <c r="F129" s="7"/>
      <c r="G129" s="7"/>
      <c r="H129" s="7"/>
      <c r="I129" s="13"/>
      <c r="J129" s="48"/>
      <c r="K129" s="72"/>
      <c r="L129" s="75"/>
      <c r="AI129" s="7"/>
      <c r="AJ129" s="7"/>
      <c r="AK129" s="7"/>
      <c r="AL129" s="7"/>
      <c r="AM129" s="7"/>
      <c r="AN129" s="7"/>
      <c r="AO129" s="45"/>
      <c r="AP129" s="48"/>
      <c r="AQ129" s="51"/>
      <c r="AR129" s="54"/>
      <c r="AS129" s="42"/>
      <c r="AT129" s="7"/>
      <c r="AU129" s="7"/>
      <c r="AV129" s="7"/>
      <c r="AW129" s="7"/>
      <c r="AX129" s="7"/>
      <c r="AY129" s="7"/>
      <c r="AZ129" s="45"/>
      <c r="BA129" s="48"/>
      <c r="BB129" s="51"/>
      <c r="BC129" s="54"/>
      <c r="BD129" s="42"/>
      <c r="BE129" s="7"/>
      <c r="BF129" s="7"/>
      <c r="BG129" s="7"/>
      <c r="BH129" s="7"/>
      <c r="BI129" s="7"/>
      <c r="BJ129" s="7"/>
      <c r="BK129" s="45"/>
      <c r="BL129" s="48"/>
      <c r="BM129" s="51"/>
      <c r="BN129" s="54"/>
      <c r="BO129" s="42"/>
    </row>
    <row r="130" spans="1:67" ht="16.8" x14ac:dyDescent="0.3">
      <c r="A130" s="22" t="s">
        <v>147</v>
      </c>
      <c r="B130" s="19"/>
      <c r="C130" s="7"/>
      <c r="D130" s="7"/>
      <c r="E130" s="7"/>
      <c r="F130" s="7"/>
      <c r="G130" s="7"/>
      <c r="H130" s="7"/>
      <c r="I130" s="13"/>
      <c r="J130" s="48"/>
      <c r="K130" s="72"/>
      <c r="L130" s="75"/>
      <c r="AI130" s="7"/>
      <c r="AJ130" s="7"/>
      <c r="AK130" s="7"/>
      <c r="AL130" s="7"/>
      <c r="AM130" s="7"/>
      <c r="AN130" s="7"/>
      <c r="AO130" s="45"/>
      <c r="AP130" s="48"/>
      <c r="AQ130" s="51"/>
      <c r="AR130" s="54"/>
      <c r="AS130" s="42"/>
      <c r="AT130" s="7"/>
      <c r="AU130" s="7"/>
      <c r="AV130" s="7"/>
      <c r="AW130" s="7"/>
      <c r="AX130" s="7"/>
      <c r="AY130" s="7"/>
      <c r="AZ130" s="45"/>
      <c r="BA130" s="48"/>
      <c r="BB130" s="51"/>
      <c r="BC130" s="54"/>
      <c r="BD130" s="42"/>
      <c r="BE130" s="7"/>
      <c r="BF130" s="7"/>
      <c r="BG130" s="7"/>
      <c r="BH130" s="7"/>
      <c r="BI130" s="7"/>
      <c r="BJ130" s="7"/>
      <c r="BK130" s="45"/>
      <c r="BL130" s="48"/>
      <c r="BM130" s="51"/>
      <c r="BN130" s="54"/>
      <c r="BO130" s="42"/>
    </row>
    <row r="131" spans="1:67" ht="16.8" x14ac:dyDescent="0.3">
      <c r="A131" s="22"/>
      <c r="B131" s="19" t="s">
        <v>5</v>
      </c>
      <c r="C131" s="9" t="str">
        <f>LOOKUP(C128,{0,25,30,32,33,35,37,38,40,43,45},{"F","D","C-","C","C+","B-","B","B+","A-","A","A+"})</f>
        <v>A+</v>
      </c>
      <c r="D131" s="9" t="str">
        <f>LOOKUP(D128, {0,50,60,63,66,70,73,75,80,85,90}, {"F","D","C-","C","C+","B-","B","B+","A-","A","A+"})</f>
        <v>C+</v>
      </c>
      <c r="E131" s="9" t="str">
        <f>LOOKUP(E128, {0,50,60,63,66,70,73,75,80,85,90}, {"F","D","C-","C","C+","B-","B","B+","A-","A","A+"})</f>
        <v>D</v>
      </c>
      <c r="F131" s="9" t="str">
        <f>LOOKUP(F128, {0,50,60,63,66,70,73,75,80,85,90}, {"F","D","C-","C","C+","B-","B","B+","A-","A","A+"})</f>
        <v>B+</v>
      </c>
      <c r="G131" s="9" t="str">
        <f>LOOKUP(G128, {0,50,60,63,66,70,73,75,80,85,90}, {"F","D","C-","C","C+","B-","B","B+","A-","A","A+"})</f>
        <v>A-</v>
      </c>
      <c r="H131" s="9" t="str">
        <f>LOOKUP(H128, {0,50,60,63,66,70,73,75,80,85,90}, {"F","D","C-","C","C+","B-","B","B+","A-","A","A+"})</f>
        <v>B</v>
      </c>
      <c r="I131" s="13"/>
      <c r="J131" s="48"/>
      <c r="K131" s="72"/>
      <c r="L131" s="75"/>
      <c r="AI131" s="9" t="str">
        <f>LOOKUP(AI128,{0,25,30,32,33,35,37,38,40,43,45},{"F","D","C-","C","C+","B-","B","B+","A-","A","A+"})</f>
        <v>A-</v>
      </c>
      <c r="AJ131" s="9" t="str">
        <f>LOOKUP(AJ128, {0,50,60,63,66,70,73,75,80,85,90}, {"F","D","C-","C","C+","B-","B","B+","A-","A","A+"})</f>
        <v>B</v>
      </c>
      <c r="AK131" s="9" t="str">
        <f>LOOKUP(AK128, {0,50,60,63,66,70,73,75,80,85,90}, {"F","D","C-","C","C+","B-","B","B+","A-","A","A+"})</f>
        <v>A-</v>
      </c>
      <c r="AL131" s="9" t="str">
        <f>LOOKUP(AL128, {0,50,60,63,66,70,73,75,80,85,90}, {"F","D","C-","C","C+","B-","B","B+","A-","A","A+"})</f>
        <v>A</v>
      </c>
      <c r="AM131" s="9" t="str">
        <f>LOOKUP(AM128, {0,50,60,63,66,70,73,75,80,85,90}, {"F","D","C-","C","C+","B-","B","B+","A-","A","A+"})</f>
        <v>A</v>
      </c>
      <c r="AN131" s="9" t="str">
        <f>LOOKUP(AN128, {0,50,60,63,66,70,73,75,80,85,90}, {"F","D","C-","C","C+","B-","B","B+","A-","A","A+"})</f>
        <v>A+</v>
      </c>
      <c r="AO131" s="45"/>
      <c r="AP131" s="48"/>
      <c r="AQ131" s="51"/>
      <c r="AR131" s="54"/>
      <c r="AS131" s="42"/>
      <c r="AT131" s="9" t="str">
        <f>LOOKUP(AT128, {0,50,60,63,66,70,73,75,80,85,90}, {"F","D","C-","C","C+","B-","B","B+","A-","A","A+"})</f>
        <v>A</v>
      </c>
      <c r="AU131" s="9" t="str">
        <f>LOOKUP(AU128, {0,50,60,63,66,70,73,75,80,85,90}, {"F","D","C-","C","C+","B-","B","B+","A-","A","A+"})</f>
        <v>B+</v>
      </c>
      <c r="AV131" s="9" t="str">
        <f>LOOKUP(AV128, {0,50,60,63,66,70,73,75,80,85,90}, {"F","D","C-","C","C+","B-","B","B+","A-","A","A+"})</f>
        <v>B+</v>
      </c>
      <c r="AW131" s="9" t="str">
        <f>LOOKUP(AW128, {0,50,60,63,66,70,73,75,80,85,90}, {"F","D","C-","C","C+","B-","B","B+","A-","A","A+"})</f>
        <v>A</v>
      </c>
      <c r="AX131" s="9" t="str">
        <f>LOOKUP(AX128, {0,50,60,63,66,70,73,75,80,85,90}, {"F","D","C-","C","C+","B-","B","B+","A-","A","A+"})</f>
        <v>A-</v>
      </c>
      <c r="AY131" s="9" t="str">
        <f>LOOKUP(AY128, {0,50,60,63,66,70,73,75,80,85,90}, {"F","D","C-","C","C+","B-","B","B+","A-","A","A+"})</f>
        <v>B+</v>
      </c>
      <c r="AZ131" s="45"/>
      <c r="BA131" s="48"/>
      <c r="BB131" s="51"/>
      <c r="BC131" s="54"/>
      <c r="BD131" s="42"/>
      <c r="BE131" s="9" t="str">
        <f>LOOKUP(BE128, {0,50,60,63,66,70,73,75,80,85,90}, {"F","D","C-","C","C+","B-","B","B+","A-","A","A+"})</f>
        <v>C+</v>
      </c>
      <c r="BF131" s="9" t="str">
        <f>LOOKUP(BF128, {0,50,60,63,66,70,73,75,80,85,90}, {"F","D","C-","C","C+","B-","B","B+","A-","A","A+"})</f>
        <v>C-</v>
      </c>
      <c r="BG131" s="9" t="str">
        <f>LOOKUP(BG128, {0,50,60,63,66,70,73,75,80,85,90}, {"F","D","C-","C","C+","B-","B","B+","A-","A","A+"})</f>
        <v>B-</v>
      </c>
      <c r="BH131" s="9" t="str">
        <f>LOOKUP(BH128, {0,50,60,63,66,70,73,75,80,85,90}, {"F","D","C-","C","C+","B-","B","B+","A-","A","A+"})</f>
        <v>A-</v>
      </c>
      <c r="BI131" s="9" t="str">
        <f>LOOKUP(BI128, {0,50,60,63,66,70,73,75,80,85,90}, {"F","D","C-","C","C+","B-","B","B+","A-","A","A+"})</f>
        <v>A</v>
      </c>
      <c r="BJ131" s="9" t="str">
        <f>LOOKUP(BJ128, {0,50,60,63,66,70,73,75,80,85,90}, {"F","D","C-","C","C+","B-","B","B+","A-","A","A+"})</f>
        <v>A-</v>
      </c>
      <c r="BK131" s="45"/>
      <c r="BL131" s="48"/>
      <c r="BM131" s="51"/>
      <c r="BN131" s="54"/>
      <c r="BO131" s="42"/>
    </row>
    <row r="132" spans="1:67" ht="17.399999999999999" thickBot="1" x14ac:dyDescent="0.35">
      <c r="A132" s="23"/>
      <c r="B132" s="20" t="s">
        <v>6</v>
      </c>
      <c r="C132" s="36" t="str">
        <f>LOOKUP(C128, {0,25,26,27,28,29,30,31,32,33,34,35,36,37,38,39,40,41,42,43,44,45,50}, {"0","1","1.2","1.4","1.6","1.8","2.00","2.20","2.40","2.60","2.80","3.00","3.20","3.40","3.60","3.80","4.00","4.00","4.00","4.00","4.00","4.00","4.00"})</f>
        <v>4.00</v>
      </c>
      <c r="D132" s="12" t="str">
        <f>LOOKUP(D128,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E132" s="12" t="str">
        <f>LOOKUP(E128,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1.8</v>
      </c>
      <c r="F132" s="12" t="str">
        <f>LOOKUP(F128,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G132" s="12" t="str">
        <f>LOOKUP(G128,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H132" s="12" t="str">
        <f>LOOKUP(H128,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I132" s="14"/>
      <c r="J132" s="49"/>
      <c r="K132" s="73"/>
      <c r="L132" s="76"/>
      <c r="AI132" s="36" t="str">
        <f>LOOKUP(AI128, {0,25,26,27,28,29,30,31,32,33,34,35,36,37,38,39,40,41,42,43,44,45,50}, {"0","1","1.2","1.4","1.6","1.8","2.00","2.20","2.40","2.60","2.80","3.00","3.20","3.40","3.60","3.80","4.00","4.00","4.00","4.00","4.00","4.00","4.00"})</f>
        <v>4.00</v>
      </c>
      <c r="AJ132" s="12" t="str">
        <f>LOOKUP(AJ128,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AK132" s="12" t="str">
        <f>LOOKUP(AK128,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L132" s="12" t="str">
        <f>LOOKUP(AL128,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132" s="12" t="str">
        <f>LOOKUP(AM128,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132" s="12" t="str">
        <f>LOOKUP(AN128,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132" s="46"/>
      <c r="AP132" s="49"/>
      <c r="AQ132" s="52"/>
      <c r="AR132" s="55"/>
      <c r="AS132" s="43"/>
      <c r="AT132" s="12" t="str">
        <f>LOOKUP(AT128,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132" s="12" t="str">
        <f>LOOKUP(AU128,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AV132" s="12" t="str">
        <f>LOOKUP(AV128,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AW132" s="12" t="str">
        <f>LOOKUP(AW128,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X132" s="12" t="str">
        <f>LOOKUP(AX128,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Y132" s="12" t="str">
        <f>LOOKUP(AY128,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Z132" s="46"/>
      <c r="BA132" s="49"/>
      <c r="BB132" s="52"/>
      <c r="BC132" s="55"/>
      <c r="BD132" s="43"/>
      <c r="BE132" s="12" t="str">
        <f>LOOKUP(BE128,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2.90</v>
      </c>
      <c r="BF132" s="12" t="str">
        <f>LOOKUP(BF128,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BG132" s="12" t="str">
        <f>LOOKUP(BG128,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H132" s="12" t="str">
        <f>LOOKUP(BH128,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I132" s="12" t="str">
        <f>LOOKUP(BI128,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J132" s="12" t="str">
        <f>LOOKUP(BJ128,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K132" s="46"/>
      <c r="BL132" s="49"/>
      <c r="BM132" s="52"/>
      <c r="BN132" s="55"/>
      <c r="BO132" s="43"/>
    </row>
    <row r="133" spans="1:67" ht="16.8" x14ac:dyDescent="0.3">
      <c r="A133" s="21">
        <v>22</v>
      </c>
      <c r="B133" s="17" t="s">
        <v>11</v>
      </c>
      <c r="C133" s="24">
        <v>2</v>
      </c>
      <c r="D133" s="7">
        <v>3</v>
      </c>
      <c r="E133" s="7">
        <v>3</v>
      </c>
      <c r="F133" s="7">
        <v>3</v>
      </c>
      <c r="G133" s="7">
        <v>3</v>
      </c>
      <c r="H133" s="7">
        <v>3</v>
      </c>
      <c r="I133" s="16">
        <f>SUM(C133:H133)</f>
        <v>17</v>
      </c>
      <c r="J133" s="47">
        <f>I134*100/600</f>
        <v>68.333333333333329</v>
      </c>
      <c r="K133" s="71">
        <f>(C133*C138+D133*D138+E133*E138+F133*F138+G133*G138+H133*H138)/(C133+D133+E133+F133+G133+H133)</f>
        <v>3.2411764705882353</v>
      </c>
      <c r="L133" s="74" t="str">
        <f>LOOKUP(K133,{0,1},{"Dropped Out"," Promoted"})</f>
        <v xml:space="preserve"> Promoted</v>
      </c>
      <c r="AI133" s="24">
        <v>2</v>
      </c>
      <c r="AJ133" s="25">
        <v>3</v>
      </c>
      <c r="AK133" s="25">
        <v>3</v>
      </c>
      <c r="AL133" s="25">
        <v>3</v>
      </c>
      <c r="AM133" s="25">
        <v>3</v>
      </c>
      <c r="AN133" s="26">
        <v>3</v>
      </c>
      <c r="AO133" s="44">
        <f>SUM(AI134,AJ134,AK134,,AL134,AM134,AN134)</f>
        <v>467</v>
      </c>
      <c r="AP133" s="47">
        <f>AO133*100/550</f>
        <v>84.909090909090907</v>
      </c>
      <c r="AQ133" s="50">
        <f>(AI133*AI138+AJ133*AJ138+AK133*AK138+AL133*AL138+AM133*AM138+AN133*AN138)/(AI133+AJ133+AK133+AL133+AM133+AN133)</f>
        <v>3.9294117647058822</v>
      </c>
      <c r="AR133" s="53">
        <f>(C133*C138+D133*D138+E133*E138+F133*F138+H133*H138+G133*G138++AI133*AI138+AJ133*AJ138+AK133*AK138+AL133*AL138+AM133*AM138+AN133*AN138)/(C133+D133+E133+F133+H133+G133+AI133+AJ133+AK133+AL133+AM133+AN133)</f>
        <v>3.5852941176470585</v>
      </c>
      <c r="AS133" s="41" t="str">
        <f>LOOKUP(AR133,{0,1.5},{"Dropped Out","Promoted"})</f>
        <v>Promoted</v>
      </c>
      <c r="AT133" s="24">
        <v>3</v>
      </c>
      <c r="AU133" s="25">
        <v>3</v>
      </c>
      <c r="AV133" s="25">
        <v>3</v>
      </c>
      <c r="AW133" s="25">
        <v>3</v>
      </c>
      <c r="AX133" s="25">
        <v>3</v>
      </c>
      <c r="AY133" s="26">
        <v>3</v>
      </c>
      <c r="AZ133" s="44">
        <f>SUM(AT134,AU134,AV134,,AW134,AX134,AY134)</f>
        <v>479</v>
      </c>
      <c r="BA133" s="47">
        <f>AZ133*100/600</f>
        <v>79.833333333333329</v>
      </c>
      <c r="BB133" s="50">
        <f>(AT133*AT138+AU133*AU138+AV133*AV138+AW133*AW138+AX133*AX138+AY133*AY138)/(AT133+AU133+AV133+AW133+AX133+AY133)</f>
        <v>3.6499999999999995</v>
      </c>
      <c r="BC133" s="53">
        <f>(C133*C138+D133*D138+E133*E138+F133*F138+H133*H138+G133*G138+AI133*AI138+AJ133*AJ138+AK133*AK138+AL133*AL138+AM133*AM138+AN133*AN138+AT133*AT138+AU133*AU138+AV133*AV138+AW133*AW138+AX133*AX138+AY133*AY138)/(C133+D133+E133+F133+H133+G133+AI133+AJ133+AK133+AL133+AM133+AN133+AT133+AU133+AV133+AW133+AX133+AY133)</f>
        <v>3.6076923076923069</v>
      </c>
      <c r="BD133" s="41" t="str">
        <f>LOOKUP(BC133,{0,1.75},{"Dropped Out","Promoted"})</f>
        <v>Promoted</v>
      </c>
      <c r="BE133" s="24">
        <v>3</v>
      </c>
      <c r="BF133" s="25">
        <v>3</v>
      </c>
      <c r="BG133" s="25">
        <v>3</v>
      </c>
      <c r="BH133" s="25">
        <v>3</v>
      </c>
      <c r="BI133" s="25">
        <v>3</v>
      </c>
      <c r="BJ133" s="26">
        <v>3</v>
      </c>
      <c r="BK133" s="44">
        <f>SUM(BE134,BF134,BG134,,BH134,BI134,BJ134)</f>
        <v>468</v>
      </c>
      <c r="BL133" s="47">
        <f>BK133*100/600</f>
        <v>78</v>
      </c>
      <c r="BM133" s="50">
        <f>(BE133*BE138+BF133*BF138+BG133*BG138+BH133*BH138+BI133*BI138+BJ133*BJ138)/(BE133+BF133+BG133+BH133+BI133+BJ133)</f>
        <v>3.5</v>
      </c>
      <c r="BN133" s="53">
        <f>(C133*C138+D133*D138+E133*E138+F133*F138+H133*H138+G133*G138+AI133*AI138+AJ133*AJ138+AK133*AK138+AL133*AL138+AM133*AM138+AN133*AN138+AT133*AT138+AU133*AU138+AV133*AV138+AW133*AW138+AX133*AX138+AY133*AY138+BE133*BE138+BF133*BF138+BG133*BG138+BH133*BH138+BI133*BI138+BJ133*BJ138)/(C133+D133+E133+F133+H133+G133+AI133+AJ133+AK133+AL133+AM133+AN133+AT133+AU133+AV133+AW133+AX133+AY133+BE133+BF133+BG133+BH133+BI133+BJ133)</f>
        <v>3.5799999999999996</v>
      </c>
      <c r="BO133" s="41" t="str">
        <f>LOOKUP(BN133,{0,2},{"Dropped Out","Promoted"})</f>
        <v>Promoted</v>
      </c>
    </row>
    <row r="134" spans="1:67" ht="16.8" x14ac:dyDescent="0.3">
      <c r="A134" s="22" t="s">
        <v>45</v>
      </c>
      <c r="B134" s="18" t="s">
        <v>12</v>
      </c>
      <c r="C134" s="7">
        <v>46</v>
      </c>
      <c r="D134" s="7">
        <v>56</v>
      </c>
      <c r="E134" s="7">
        <v>66</v>
      </c>
      <c r="F134" s="7">
        <v>84</v>
      </c>
      <c r="G134" s="7">
        <v>83</v>
      </c>
      <c r="H134" s="7">
        <v>75</v>
      </c>
      <c r="I134" s="35">
        <f>SUM(C134:H134)</f>
        <v>410</v>
      </c>
      <c r="J134" s="48"/>
      <c r="K134" s="72"/>
      <c r="L134" s="75"/>
      <c r="AI134" s="7">
        <v>40</v>
      </c>
      <c r="AJ134" s="7">
        <v>84</v>
      </c>
      <c r="AK134" s="7">
        <v>76</v>
      </c>
      <c r="AL134" s="7">
        <v>86</v>
      </c>
      <c r="AM134" s="7">
        <v>86</v>
      </c>
      <c r="AN134" s="7">
        <v>95</v>
      </c>
      <c r="AO134" s="45"/>
      <c r="AP134" s="48"/>
      <c r="AQ134" s="51"/>
      <c r="AR134" s="54"/>
      <c r="AS134" s="42"/>
      <c r="AT134" s="7">
        <v>88</v>
      </c>
      <c r="AU134" s="7">
        <v>74</v>
      </c>
      <c r="AV134" s="7">
        <v>72</v>
      </c>
      <c r="AW134" s="7">
        <v>86</v>
      </c>
      <c r="AX134" s="7">
        <v>86</v>
      </c>
      <c r="AY134" s="7">
        <v>73</v>
      </c>
      <c r="AZ134" s="45"/>
      <c r="BA134" s="48"/>
      <c r="BB134" s="51"/>
      <c r="BC134" s="54"/>
      <c r="BD134" s="42"/>
      <c r="BE134" s="7">
        <v>65</v>
      </c>
      <c r="BF134" s="7">
        <v>80</v>
      </c>
      <c r="BG134" s="7">
        <v>70</v>
      </c>
      <c r="BH134" s="7">
        <v>75</v>
      </c>
      <c r="BI134" s="7">
        <v>88</v>
      </c>
      <c r="BJ134" s="7">
        <v>90</v>
      </c>
      <c r="BK134" s="45"/>
      <c r="BL134" s="48"/>
      <c r="BM134" s="51"/>
      <c r="BN134" s="54"/>
      <c r="BO134" s="42"/>
    </row>
    <row r="135" spans="1:67" ht="16.8" x14ac:dyDescent="0.3">
      <c r="A135" s="22" t="s">
        <v>148</v>
      </c>
      <c r="B135" s="18"/>
      <c r="C135" s="7"/>
      <c r="D135" s="7"/>
      <c r="E135" s="7"/>
      <c r="F135" s="7"/>
      <c r="G135" s="7"/>
      <c r="H135" s="7"/>
      <c r="I135" s="13"/>
      <c r="J135" s="48"/>
      <c r="K135" s="72"/>
      <c r="L135" s="75"/>
      <c r="AI135" s="7"/>
      <c r="AJ135" s="7"/>
      <c r="AK135" s="7"/>
      <c r="AL135" s="7"/>
      <c r="AM135" s="7"/>
      <c r="AN135" s="7"/>
      <c r="AO135" s="45"/>
      <c r="AP135" s="48"/>
      <c r="AQ135" s="51"/>
      <c r="AR135" s="54"/>
      <c r="AS135" s="42"/>
      <c r="AT135" s="7"/>
      <c r="AU135" s="7"/>
      <c r="AV135" s="7"/>
      <c r="AW135" s="7"/>
      <c r="AX135" s="7"/>
      <c r="AY135" s="7"/>
      <c r="AZ135" s="45"/>
      <c r="BA135" s="48"/>
      <c r="BB135" s="51"/>
      <c r="BC135" s="54"/>
      <c r="BD135" s="42"/>
      <c r="BE135" s="7"/>
      <c r="BF135" s="7"/>
      <c r="BG135" s="7"/>
      <c r="BH135" s="7"/>
      <c r="BI135" s="7"/>
      <c r="BJ135" s="7"/>
      <c r="BK135" s="45"/>
      <c r="BL135" s="48"/>
      <c r="BM135" s="51"/>
      <c r="BN135" s="54"/>
      <c r="BO135" s="42"/>
    </row>
    <row r="136" spans="1:67" ht="16.8" x14ac:dyDescent="0.3">
      <c r="A136" s="22" t="s">
        <v>149</v>
      </c>
      <c r="B136" s="19"/>
      <c r="C136" s="7"/>
      <c r="D136" s="7"/>
      <c r="E136" s="7"/>
      <c r="F136" s="7"/>
      <c r="G136" s="7"/>
      <c r="H136" s="7"/>
      <c r="I136" s="13"/>
      <c r="J136" s="48"/>
      <c r="K136" s="72"/>
      <c r="L136" s="75"/>
      <c r="AI136" s="7"/>
      <c r="AJ136" s="7"/>
      <c r="AK136" s="7"/>
      <c r="AL136" s="7"/>
      <c r="AM136" s="7"/>
      <c r="AN136" s="7"/>
      <c r="AO136" s="45"/>
      <c r="AP136" s="48"/>
      <c r="AQ136" s="51"/>
      <c r="AR136" s="54"/>
      <c r="AS136" s="42"/>
      <c r="AT136" s="7"/>
      <c r="AU136" s="7"/>
      <c r="AV136" s="7"/>
      <c r="AW136" s="7"/>
      <c r="AX136" s="7"/>
      <c r="AY136" s="7"/>
      <c r="AZ136" s="45"/>
      <c r="BA136" s="48"/>
      <c r="BB136" s="51"/>
      <c r="BC136" s="54"/>
      <c r="BD136" s="42"/>
      <c r="BE136" s="7"/>
      <c r="BF136" s="7"/>
      <c r="BG136" s="7"/>
      <c r="BH136" s="7"/>
      <c r="BI136" s="7"/>
      <c r="BJ136" s="7"/>
      <c r="BK136" s="45"/>
      <c r="BL136" s="48"/>
      <c r="BM136" s="51"/>
      <c r="BN136" s="54"/>
      <c r="BO136" s="42"/>
    </row>
    <row r="137" spans="1:67" ht="16.8" x14ac:dyDescent="0.3">
      <c r="A137" s="22"/>
      <c r="B137" s="19" t="s">
        <v>5</v>
      </c>
      <c r="C137" s="9" t="str">
        <f>LOOKUP(C134,{0,25,30,32,33,35,37,38,40,43,45},{"F","D","C-","C","C+","B-","B","B+","A-","A","A+"})</f>
        <v>A+</v>
      </c>
      <c r="D137" s="9" t="str">
        <f>LOOKUP(D134, {0,50,60,63,66,70,73,75,80,85,90}, {"F","D","C-","C","C+","B-","B","B+","A-","A","A+"})</f>
        <v>D</v>
      </c>
      <c r="E137" s="9" t="str">
        <f>LOOKUP(E134, {0,50,60,63,66,70,73,75,80,85,90}, {"F","D","C-","C","C+","B-","B","B+","A-","A","A+"})</f>
        <v>C+</v>
      </c>
      <c r="F137" s="9" t="str">
        <f>LOOKUP(F134, {0,50,60,63,66,70,73,75,80,85,90}, {"F","D","C-","C","C+","B-","B","B+","A-","A","A+"})</f>
        <v>A-</v>
      </c>
      <c r="G137" s="9" t="str">
        <f>LOOKUP(G134, {0,50,60,63,66,70,73,75,80,85,90}, {"F","D","C-","C","C+","B-","B","B+","A-","A","A+"})</f>
        <v>A-</v>
      </c>
      <c r="H137" s="9" t="str">
        <f>LOOKUP(H134, {0,50,60,63,66,70,73,75,80,85,90}, {"F","D","C-","C","C+","B-","B","B+","A-","A","A+"})</f>
        <v>B+</v>
      </c>
      <c r="I137" s="13"/>
      <c r="J137" s="48"/>
      <c r="K137" s="72"/>
      <c r="L137" s="75"/>
      <c r="AI137" s="9" t="str">
        <f>LOOKUP(AI134,{0,25,30,32,33,35,37,38,40,43,45},{"F","D","C-","C","C+","B-","B","B+","A-","A","A+"})</f>
        <v>A-</v>
      </c>
      <c r="AJ137" s="9" t="str">
        <f>LOOKUP(AJ134, {0,50,60,63,66,70,73,75,80,85,90}, {"F","D","C-","C","C+","B-","B","B+","A-","A","A+"})</f>
        <v>A-</v>
      </c>
      <c r="AK137" s="9" t="str">
        <f>LOOKUP(AK134, {0,50,60,63,66,70,73,75,80,85,90}, {"F","D","C-","C","C+","B-","B","B+","A-","A","A+"})</f>
        <v>B+</v>
      </c>
      <c r="AL137" s="9" t="str">
        <f>LOOKUP(AL134, {0,50,60,63,66,70,73,75,80,85,90}, {"F","D","C-","C","C+","B-","B","B+","A-","A","A+"})</f>
        <v>A</v>
      </c>
      <c r="AM137" s="9" t="str">
        <f>LOOKUP(AM134, {0,50,60,63,66,70,73,75,80,85,90}, {"F","D","C-","C","C+","B-","B","B+","A-","A","A+"})</f>
        <v>A</v>
      </c>
      <c r="AN137" s="9" t="str">
        <f>LOOKUP(AN134, {0,50,60,63,66,70,73,75,80,85,90}, {"F","D","C-","C","C+","B-","B","B+","A-","A","A+"})</f>
        <v>A+</v>
      </c>
      <c r="AO137" s="45"/>
      <c r="AP137" s="48"/>
      <c r="AQ137" s="51"/>
      <c r="AR137" s="54"/>
      <c r="AS137" s="42"/>
      <c r="AT137" s="9" t="str">
        <f>LOOKUP(AT134, {0,50,60,63,66,70,73,75,80,85,90}, {"F","D","C-","C","C+","B-","B","B+","A-","A","A+"})</f>
        <v>A</v>
      </c>
      <c r="AU137" s="9" t="str">
        <f>LOOKUP(AU134, {0,50,60,63,66,70,73,75,80,85,90}, {"F","D","C-","C","C+","B-","B","B+","A-","A","A+"})</f>
        <v>B</v>
      </c>
      <c r="AV137" s="9" t="str">
        <f>LOOKUP(AV134, {0,50,60,63,66,70,73,75,80,85,90}, {"F","D","C-","C","C+","B-","B","B+","A-","A","A+"})</f>
        <v>B-</v>
      </c>
      <c r="AW137" s="9" t="str">
        <f>LOOKUP(AW134, {0,50,60,63,66,70,73,75,80,85,90}, {"F","D","C-","C","C+","B-","B","B+","A-","A","A+"})</f>
        <v>A</v>
      </c>
      <c r="AX137" s="9" t="str">
        <f>LOOKUP(AX134, {0,50,60,63,66,70,73,75,80,85,90}, {"F","D","C-","C","C+","B-","B","B+","A-","A","A+"})</f>
        <v>A</v>
      </c>
      <c r="AY137" s="9" t="str">
        <f>LOOKUP(AY134, {0,50,60,63,66,70,73,75,80,85,90}, {"F","D","C-","C","C+","B-","B","B+","A-","A","A+"})</f>
        <v>B</v>
      </c>
      <c r="AZ137" s="45"/>
      <c r="BA137" s="48"/>
      <c r="BB137" s="51"/>
      <c r="BC137" s="54"/>
      <c r="BD137" s="42"/>
      <c r="BE137" s="9" t="str">
        <f>LOOKUP(BE134, {0,50,60,63,66,70,73,75,80,85,90}, {"F","D","C-","C","C+","B-","B","B+","A-","A","A+"})</f>
        <v>C</v>
      </c>
      <c r="BF137" s="9" t="str">
        <f>LOOKUP(BF134, {0,50,60,63,66,70,73,75,80,85,90}, {"F","D","C-","C","C+","B-","B","B+","A-","A","A+"})</f>
        <v>A-</v>
      </c>
      <c r="BG137" s="9" t="str">
        <f>LOOKUP(BG134, {0,50,60,63,66,70,73,75,80,85,90}, {"F","D","C-","C","C+","B-","B","B+","A-","A","A+"})</f>
        <v>B-</v>
      </c>
      <c r="BH137" s="9" t="str">
        <f>LOOKUP(BH134, {0,50,60,63,66,70,73,75,80,85,90}, {"F","D","C-","C","C+","B-","B","B+","A-","A","A+"})</f>
        <v>B+</v>
      </c>
      <c r="BI137" s="9" t="str">
        <f>LOOKUP(BI134, {0,50,60,63,66,70,73,75,80,85,90}, {"F","D","C-","C","C+","B-","B","B+","A-","A","A+"})</f>
        <v>A</v>
      </c>
      <c r="BJ137" s="9" t="str">
        <f>LOOKUP(BJ134, {0,50,60,63,66,70,73,75,80,85,90}, {"F","D","C-","C","C+","B-","B","B+","A-","A","A+"})</f>
        <v>A+</v>
      </c>
      <c r="BK137" s="45"/>
      <c r="BL137" s="48"/>
      <c r="BM137" s="51"/>
      <c r="BN137" s="54"/>
      <c r="BO137" s="42"/>
    </row>
    <row r="138" spans="1:67" ht="17.399999999999999" thickBot="1" x14ac:dyDescent="0.35">
      <c r="A138" s="23"/>
      <c r="B138" s="20" t="s">
        <v>6</v>
      </c>
      <c r="C138" s="36" t="str">
        <f>LOOKUP(C134, {0,25,26,27,28,29,30,31,32,33,34,35,36,37,38,39,40,41,42,43,44,45,50}, {"0","1","1.2","1.4","1.6","1.8","2.00","2.20","2.40","2.60","2.80","3.00","3.20","3.40","3.60","3.80","4.00","4.00","4.00","4.00","4.00","4.00","4.00"})</f>
        <v>4.00</v>
      </c>
      <c r="D138" s="12" t="str">
        <f>LOOKUP(D134,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E138" s="12" t="str">
        <f>LOOKUP(E134,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F138" s="12" t="str">
        <f>LOOKUP(F134,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G138" s="12" t="str">
        <f>LOOKUP(G134,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H138" s="12" t="str">
        <f>LOOKUP(H134,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I138" s="14"/>
      <c r="J138" s="49"/>
      <c r="K138" s="73"/>
      <c r="L138" s="76"/>
      <c r="AI138" s="36" t="str">
        <f>LOOKUP(AI134, {0,25,26,27,28,29,30,31,32,33,34,35,36,37,38,39,40,41,42,43,44,45,50}, {"0","1","1.2","1.4","1.6","1.8","2.00","2.20","2.40","2.60","2.80","3.00","3.20","3.40","3.60","3.80","4.00","4.00","4.00","4.00","4.00","4.00","4.00"})</f>
        <v>4.00</v>
      </c>
      <c r="AJ138" s="12" t="str">
        <f>LOOKUP(AJ134,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K138" s="12" t="str">
        <f>LOOKUP(AK134,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AL138" s="12" t="str">
        <f>LOOKUP(AL134,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138" s="12" t="str">
        <f>LOOKUP(AM134,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138" s="12" t="str">
        <f>LOOKUP(AN134,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138" s="46"/>
      <c r="AP138" s="49"/>
      <c r="AQ138" s="52"/>
      <c r="AR138" s="55"/>
      <c r="AS138" s="43"/>
      <c r="AT138" s="12" t="str">
        <f>LOOKUP(AT134,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138" s="12" t="str">
        <f>LOOKUP(AU134,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AV138" s="12" t="str">
        <f>LOOKUP(AV134,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AW138" s="12" t="str">
        <f>LOOKUP(AW134,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X138" s="12" t="str">
        <f>LOOKUP(AX134,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Y138" s="12" t="str">
        <f>LOOKUP(AY134,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AZ138" s="46"/>
      <c r="BA138" s="49"/>
      <c r="BB138" s="52"/>
      <c r="BC138" s="55"/>
      <c r="BD138" s="43"/>
      <c r="BE138" s="12" t="str">
        <f>LOOKUP(BE134,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BF138" s="12" t="str">
        <f>LOOKUP(BF134,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G138" s="12" t="str">
        <f>LOOKUP(BG134,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H138" s="12" t="str">
        <f>LOOKUP(BH134,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BI138" s="12" t="str">
        <f>LOOKUP(BI134,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J138" s="12" t="str">
        <f>LOOKUP(BJ134,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K138" s="46"/>
      <c r="BL138" s="49"/>
      <c r="BM138" s="52"/>
      <c r="BN138" s="55"/>
      <c r="BO138" s="43"/>
    </row>
    <row r="139" spans="1:67" ht="16.8" x14ac:dyDescent="0.3">
      <c r="A139" s="21">
        <v>23</v>
      </c>
      <c r="B139" s="17" t="s">
        <v>11</v>
      </c>
      <c r="C139" s="24">
        <v>2</v>
      </c>
      <c r="D139" s="7">
        <v>3</v>
      </c>
      <c r="E139" s="7">
        <v>3</v>
      </c>
      <c r="F139" s="7">
        <v>3</v>
      </c>
      <c r="G139" s="7">
        <v>3</v>
      </c>
      <c r="H139" s="7">
        <v>3</v>
      </c>
      <c r="I139" s="16">
        <f>SUM(C139:H139)</f>
        <v>17</v>
      </c>
      <c r="J139" s="47">
        <f>I140*100/600</f>
        <v>35.833333333333336</v>
      </c>
      <c r="K139" s="71">
        <f>(C139*C144+D139*D144+E139*E144+F139*F144+G139*G144+H139*H144)/(C139+D139+E139+F139+G139+H139)</f>
        <v>0.39999999999999997</v>
      </c>
      <c r="L139" s="74" t="str">
        <f>LOOKUP(K139,{0,1},{"Dropped Out"," Promoted"})</f>
        <v>Dropped Out</v>
      </c>
      <c r="AI139" s="24">
        <v>2</v>
      </c>
      <c r="AJ139" s="25">
        <v>3</v>
      </c>
      <c r="AK139" s="25">
        <v>3</v>
      </c>
      <c r="AL139" s="25">
        <v>3</v>
      </c>
      <c r="AM139" s="25">
        <v>3</v>
      </c>
      <c r="AN139" s="26">
        <v>3</v>
      </c>
      <c r="AO139" s="44">
        <f>SUM(AI140,AJ140,AK140,,AL140,AM140,AN140)</f>
        <v>0</v>
      </c>
      <c r="AP139" s="47">
        <f>AO139*100/550</f>
        <v>0</v>
      </c>
      <c r="AQ139" s="50">
        <f>(AI139*AI144+AJ139*AJ144+AK139*AK144+AL139*AL144+AM139*AM144+AN139*AN144)/(AI139+AJ139+AK139+AL139+AM139+AN139)</f>
        <v>0</v>
      </c>
      <c r="AR139" s="53">
        <f>(C139*C144+D139*D144+E139*E144+F139*F144+H139*H144+G139*G144++AI139*AI144+AJ139*AJ144+AK139*AK144+AL139*AL144+AM139*AM144+AN139*AN144)/(C139+D139+E139+F139+H139+G139+AI139+AJ139+AK139+AL139+AM139+AN139)</f>
        <v>0.19999999999999998</v>
      </c>
      <c r="AS139" s="41" t="str">
        <f>LOOKUP(AR139,{0,1.5},{"Dropped Out","Promoted"})</f>
        <v>Dropped Out</v>
      </c>
      <c r="AT139" s="24">
        <v>3</v>
      </c>
      <c r="AU139" s="25">
        <v>3</v>
      </c>
      <c r="AV139" s="25">
        <v>3</v>
      </c>
      <c r="AW139" s="25">
        <v>3</v>
      </c>
      <c r="AX139" s="25">
        <v>3</v>
      </c>
      <c r="AY139" s="26">
        <v>3</v>
      </c>
      <c r="AZ139" s="44">
        <f>SUM(AT140,AU140,AV140,,AW140,AX140,AY140)</f>
        <v>0</v>
      </c>
      <c r="BA139" s="47">
        <f>AZ139*100/600</f>
        <v>0</v>
      </c>
      <c r="BB139" s="50">
        <f>(AT139*AT144+AU139*AU144+AV139*AV144+AW139*AW144+AX139*AX144+AY139*AY144)/(AT139+AU139+AV139+AW139+AX139+AY139)</f>
        <v>0</v>
      </c>
      <c r="BC139" s="53">
        <f>(C139*C144+D139*D144+E139*E144+F139*F144+H139*H144+G139*G144+AI139*AI144+AJ139*AJ144+AK139*AK144+AL139*AL144+AM139*AM144+AN139*AN144+AT139*AT144+AU139*AU144+AV139*AV144+AW139*AW144+AX139*AX144+AY139*AY144)/(C139+D139+E139+F139+H139+G139+AI139+AJ139+AK139+AL139+AM139+AN139+AT139+AU139+AV139+AW139+AX139+AY139)</f>
        <v>0.13076923076923078</v>
      </c>
      <c r="BD139" s="41" t="str">
        <f>LOOKUP(BC139,{0,1.75},{"Dropped Out","Promoted"})</f>
        <v>Dropped Out</v>
      </c>
      <c r="BE139" s="24">
        <v>3</v>
      </c>
      <c r="BF139" s="25">
        <v>3</v>
      </c>
      <c r="BG139" s="25">
        <v>3</v>
      </c>
      <c r="BH139" s="25">
        <v>3</v>
      </c>
      <c r="BI139" s="25">
        <v>3</v>
      </c>
      <c r="BJ139" s="26">
        <v>3</v>
      </c>
      <c r="BK139" s="44">
        <f>SUM(BE140,BF140,BG140,,BH140,BI140,BJ140)</f>
        <v>0</v>
      </c>
      <c r="BL139" s="47">
        <f>BK139*100/600</f>
        <v>0</v>
      </c>
      <c r="BM139" s="50">
        <f>(BE139*BE144+BF139*BF144+BG139*BG144+BH139*BH144+BI139*BI144+BJ139*BJ144)/(BE139+BF139+BG139+BH139+BI139+BJ139)</f>
        <v>0</v>
      </c>
      <c r="BN139" s="53">
        <f>(C139*C144+D139*D144+E139*E144+F139*F144+H139*H144+G139*G144+AI139*AI144+AJ139*AJ144+AK139*AK144+AL139*AL144+AM139*AM144+AN139*AN144+AT139*AT144+AU139*AU144+AV139*AV144+AW139*AW144+AX139*AX144+AY139*AY144+BE139*BE144+BF139*BF144+BG139*BG144+BH139*BH144+BI139*BI144+BJ139*BJ144)/(C139+D139+E139+F139+H139+G139+AI139+AJ139+AK139+AL139+AM139+AN139+AT139+AU139+AV139+AW139+AX139+AY139+BE139+BF139+BG139+BH139+BI139+BJ139)</f>
        <v>9.7142857142857142E-2</v>
      </c>
      <c r="BO139" s="41" t="str">
        <f>LOOKUP(BN139,{0,2},{"Dropped Out","Promoted"})</f>
        <v>Dropped Out</v>
      </c>
    </row>
    <row r="140" spans="1:67" ht="16.8" x14ac:dyDescent="0.3">
      <c r="A140" s="22" t="s">
        <v>46</v>
      </c>
      <c r="B140" s="18" t="s">
        <v>12</v>
      </c>
      <c r="C140" s="7">
        <v>37</v>
      </c>
      <c r="D140" s="7">
        <v>36</v>
      </c>
      <c r="E140" s="7">
        <v>36</v>
      </c>
      <c r="F140" s="7">
        <v>33</v>
      </c>
      <c r="G140" s="7">
        <v>33</v>
      </c>
      <c r="H140" s="7">
        <v>40</v>
      </c>
      <c r="I140" s="35">
        <f>SUM(C140:H140)</f>
        <v>215</v>
      </c>
      <c r="J140" s="48"/>
      <c r="K140" s="72"/>
      <c r="L140" s="75"/>
      <c r="AI140" s="7">
        <v>0</v>
      </c>
      <c r="AJ140" s="7">
        <v>0</v>
      </c>
      <c r="AK140" s="7">
        <v>0</v>
      </c>
      <c r="AL140" s="7">
        <v>0</v>
      </c>
      <c r="AM140" s="7">
        <v>0</v>
      </c>
      <c r="AN140" s="7">
        <v>0</v>
      </c>
      <c r="AO140" s="45"/>
      <c r="AP140" s="48"/>
      <c r="AQ140" s="51"/>
      <c r="AR140" s="54"/>
      <c r="AS140" s="42"/>
      <c r="AT140" s="7"/>
      <c r="AU140" s="7"/>
      <c r="AV140" s="7"/>
      <c r="AW140" s="7"/>
      <c r="AX140" s="7"/>
      <c r="AY140" s="7"/>
      <c r="AZ140" s="45"/>
      <c r="BA140" s="48"/>
      <c r="BB140" s="51"/>
      <c r="BC140" s="54"/>
      <c r="BD140" s="42"/>
      <c r="BE140" s="7"/>
      <c r="BF140" s="7"/>
      <c r="BG140" s="7"/>
      <c r="BH140" s="7"/>
      <c r="BI140" s="7"/>
      <c r="BJ140" s="7"/>
      <c r="BK140" s="45"/>
      <c r="BL140" s="48"/>
      <c r="BM140" s="51"/>
      <c r="BN140" s="54"/>
      <c r="BO140" s="42"/>
    </row>
    <row r="141" spans="1:67" ht="16.8" x14ac:dyDescent="0.3">
      <c r="A141" s="22"/>
      <c r="B141" s="18"/>
      <c r="C141" s="7"/>
      <c r="D141" s="7"/>
      <c r="E141" s="7"/>
      <c r="F141" s="7"/>
      <c r="G141" s="7"/>
      <c r="H141" s="7"/>
      <c r="I141" s="13"/>
      <c r="J141" s="48"/>
      <c r="K141" s="72"/>
      <c r="L141" s="75"/>
      <c r="AI141" s="7"/>
      <c r="AJ141" s="7"/>
      <c r="AK141" s="7"/>
      <c r="AL141" s="7"/>
      <c r="AM141" s="7"/>
      <c r="AN141" s="7"/>
      <c r="AO141" s="45"/>
      <c r="AP141" s="48"/>
      <c r="AQ141" s="51"/>
      <c r="AR141" s="54"/>
      <c r="AS141" s="42"/>
      <c r="AT141" s="7"/>
      <c r="AU141" s="7"/>
      <c r="AV141" s="7"/>
      <c r="AW141" s="7"/>
      <c r="AX141" s="7"/>
      <c r="AY141" s="7"/>
      <c r="AZ141" s="45"/>
      <c r="BA141" s="48"/>
      <c r="BB141" s="51"/>
      <c r="BC141" s="54"/>
      <c r="BD141" s="42"/>
      <c r="BE141" s="7"/>
      <c r="BF141" s="7"/>
      <c r="BG141" s="7"/>
      <c r="BH141" s="7"/>
      <c r="BI141" s="7"/>
      <c r="BJ141" s="7"/>
      <c r="BK141" s="45"/>
      <c r="BL141" s="48"/>
      <c r="BM141" s="51"/>
      <c r="BN141" s="54"/>
      <c r="BO141" s="42"/>
    </row>
    <row r="142" spans="1:67" ht="16.8" x14ac:dyDescent="0.3">
      <c r="A142" s="22"/>
      <c r="B142" s="19"/>
      <c r="C142" s="7"/>
      <c r="D142" s="7"/>
      <c r="E142" s="7"/>
      <c r="F142" s="7"/>
      <c r="G142" s="7"/>
      <c r="H142" s="7"/>
      <c r="I142" s="13"/>
      <c r="J142" s="48"/>
      <c r="K142" s="72"/>
      <c r="L142" s="75"/>
      <c r="AI142" s="7"/>
      <c r="AJ142" s="7"/>
      <c r="AK142" s="7"/>
      <c r="AL142" s="7"/>
      <c r="AM142" s="7"/>
      <c r="AN142" s="7"/>
      <c r="AO142" s="45"/>
      <c r="AP142" s="48"/>
      <c r="AQ142" s="51"/>
      <c r="AR142" s="54"/>
      <c r="AS142" s="42"/>
      <c r="AT142" s="7"/>
      <c r="AU142" s="7"/>
      <c r="AV142" s="7"/>
      <c r="AW142" s="7"/>
      <c r="AX142" s="7"/>
      <c r="AY142" s="7"/>
      <c r="AZ142" s="45"/>
      <c r="BA142" s="48"/>
      <c r="BB142" s="51"/>
      <c r="BC142" s="54"/>
      <c r="BD142" s="42"/>
      <c r="BE142" s="7"/>
      <c r="BF142" s="7"/>
      <c r="BG142" s="7"/>
      <c r="BH142" s="7"/>
      <c r="BI142" s="7"/>
      <c r="BJ142" s="7"/>
      <c r="BK142" s="45"/>
      <c r="BL142" s="48"/>
      <c r="BM142" s="51"/>
      <c r="BN142" s="54"/>
      <c r="BO142" s="42"/>
    </row>
    <row r="143" spans="1:67" ht="16.8" x14ac:dyDescent="0.3">
      <c r="A143" s="22"/>
      <c r="B143" s="19" t="s">
        <v>5</v>
      </c>
      <c r="C143" s="9" t="str">
        <f>LOOKUP(C140,{0,25,30,32,33,35,37,38,40,43,45},{"F","D","C-","C","C+","B-","B","B+","A-","A","A+"})</f>
        <v>B</v>
      </c>
      <c r="D143" s="9" t="str">
        <f>LOOKUP(D140, {0,50,60,63,66,70,73,75,80,85,90}, {"F","D","C-","C","C+","B-","B","B+","A-","A","A+"})</f>
        <v>F</v>
      </c>
      <c r="E143" s="9" t="str">
        <f>LOOKUP(E140, {0,50,60,63,66,70,73,75,80,85,90}, {"F","D","C-","C","C+","B-","B","B+","A-","A","A+"})</f>
        <v>F</v>
      </c>
      <c r="F143" s="9" t="str">
        <f>LOOKUP(F140, {0,50,60,63,66,70,73,75,80,85,90}, {"F","D","C-","C","C+","B-","B","B+","A-","A","A+"})</f>
        <v>F</v>
      </c>
      <c r="G143" s="9" t="str">
        <f>LOOKUP(G140, {0,50,60,63,66,70,73,75,80,85,90}, {"F","D","C-","C","C+","B-","B","B+","A-","A","A+"})</f>
        <v>F</v>
      </c>
      <c r="H143" s="9" t="str">
        <f>LOOKUP(H140, {0,50,60,63,66,70,73,75,80,85,90}, {"F","D","C-","C","C+","B-","B","B+","A-","A","A+"})</f>
        <v>F</v>
      </c>
      <c r="I143" s="13"/>
      <c r="J143" s="48"/>
      <c r="K143" s="72"/>
      <c r="L143" s="75"/>
      <c r="AI143" s="9" t="str">
        <f>LOOKUP(AI140,{0,25,30,32,33,35,37,38,40,43,45},{"F","D","C-","C","C+","B-","B","B+","A-","A","A+"})</f>
        <v>F</v>
      </c>
      <c r="AJ143" s="9" t="str">
        <f>LOOKUP(AJ140, {0,50,60,63,66,70,73,75,80,85,90}, {"F","D","C-","C","C+","B-","B","B+","A-","A","A+"})</f>
        <v>F</v>
      </c>
      <c r="AK143" s="9" t="str">
        <f>LOOKUP(AK140, {0,50,60,63,66,70,73,75,80,85,90}, {"F","D","C-","C","C+","B-","B","B+","A-","A","A+"})</f>
        <v>F</v>
      </c>
      <c r="AL143" s="9" t="str">
        <f>LOOKUP(AL140, {0,50,60,63,66,70,73,75,80,85,90}, {"F","D","C-","C","C+","B-","B","B+","A-","A","A+"})</f>
        <v>F</v>
      </c>
      <c r="AM143" s="9" t="str">
        <f>LOOKUP(AM140, {0,50,60,63,66,70,73,75,80,85,90}, {"F","D","C-","C","C+","B-","B","B+","A-","A","A+"})</f>
        <v>F</v>
      </c>
      <c r="AN143" s="9" t="str">
        <f>LOOKUP(AN140, {0,50,60,63,66,70,73,75,80,85,90}, {"F","D","C-","C","C+","B-","B","B+","A-","A","A+"})</f>
        <v>F</v>
      </c>
      <c r="AO143" s="45"/>
      <c r="AP143" s="48"/>
      <c r="AQ143" s="51"/>
      <c r="AR143" s="54"/>
      <c r="AS143" s="42"/>
      <c r="AT143" s="9" t="str">
        <f>LOOKUP(AT140, {0,50,60,63,66,70,73,75,80,85,90}, {"F","D","C-","C","C+","B-","B","B+","A-","A","A+"})</f>
        <v>F</v>
      </c>
      <c r="AU143" s="9" t="str">
        <f>LOOKUP(AU140, {0,50,60,63,66,70,73,75,80,85,90}, {"F","D","C-","C","C+","B-","B","B+","A-","A","A+"})</f>
        <v>F</v>
      </c>
      <c r="AV143" s="9" t="str">
        <f>LOOKUP(AV140, {0,50,60,63,66,70,73,75,80,85,90}, {"F","D","C-","C","C+","B-","B","B+","A-","A","A+"})</f>
        <v>F</v>
      </c>
      <c r="AW143" s="9" t="str">
        <f>LOOKUP(AW140, {0,50,60,63,66,70,73,75,80,85,90}, {"F","D","C-","C","C+","B-","B","B+","A-","A","A+"})</f>
        <v>F</v>
      </c>
      <c r="AX143" s="9" t="str">
        <f>LOOKUP(AX140, {0,50,60,63,66,70,73,75,80,85,90}, {"F","D","C-","C","C+","B-","B","B+","A-","A","A+"})</f>
        <v>F</v>
      </c>
      <c r="AY143" s="9" t="str">
        <f>LOOKUP(AY140, {0,50,60,63,66,70,73,75,80,85,90}, {"F","D","C-","C","C+","B-","B","B+","A-","A","A+"})</f>
        <v>F</v>
      </c>
      <c r="AZ143" s="45"/>
      <c r="BA143" s="48"/>
      <c r="BB143" s="51"/>
      <c r="BC143" s="54"/>
      <c r="BD143" s="42"/>
      <c r="BE143" s="9" t="str">
        <f>LOOKUP(BE140, {0,50,60,63,66,70,73,75,80,85,90}, {"F","D","C-","C","C+","B-","B","B+","A-","A","A+"})</f>
        <v>F</v>
      </c>
      <c r="BF143" s="9" t="str">
        <f>LOOKUP(BF140, {0,50,60,63,66,70,73,75,80,85,90}, {"F","D","C-","C","C+","B-","B","B+","A-","A","A+"})</f>
        <v>F</v>
      </c>
      <c r="BG143" s="9" t="str">
        <f>LOOKUP(BG140, {0,50,60,63,66,70,73,75,80,85,90}, {"F","D","C-","C","C+","B-","B","B+","A-","A","A+"})</f>
        <v>F</v>
      </c>
      <c r="BH143" s="9" t="str">
        <f>LOOKUP(BH140, {0,50,60,63,66,70,73,75,80,85,90}, {"F","D","C-","C","C+","B-","B","B+","A-","A","A+"})</f>
        <v>F</v>
      </c>
      <c r="BI143" s="9" t="str">
        <f>LOOKUP(BI140, {0,50,60,63,66,70,73,75,80,85,90}, {"F","D","C-","C","C+","B-","B","B+","A-","A","A+"})</f>
        <v>F</v>
      </c>
      <c r="BJ143" s="9" t="str">
        <f>LOOKUP(BJ140, {0,50,60,63,66,70,73,75,80,85,90}, {"F","D","C-","C","C+","B-","B","B+","A-","A","A+"})</f>
        <v>F</v>
      </c>
      <c r="BK143" s="45"/>
      <c r="BL143" s="48"/>
      <c r="BM143" s="51"/>
      <c r="BN143" s="54"/>
      <c r="BO143" s="42"/>
    </row>
    <row r="144" spans="1:67" ht="17.399999999999999" thickBot="1" x14ac:dyDescent="0.35">
      <c r="A144" s="23"/>
      <c r="B144" s="20" t="s">
        <v>6</v>
      </c>
      <c r="C144" s="36" t="str">
        <f>LOOKUP(C140, {0,25,26,27,28,29,30,31,32,33,34,35,36,37,38,39,40,41,42,43,44,45,50}, {"0","1","1.2","1.4","1.6","1.8","2.00","2.20","2.40","2.60","2.80","3.00","3.20","3.40","3.60","3.80","4.00","4.00","4.00","4.00","4.00","4.00","4.00"})</f>
        <v>3.40</v>
      </c>
      <c r="D144" s="12" t="str">
        <f>LOOKUP(D140,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144" s="12" t="str">
        <f>LOOKUP(E140,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144" s="12" t="str">
        <f>LOOKUP(F140,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144" s="12" t="str">
        <f>LOOKUP(G140,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144" s="12" t="str">
        <f>LOOKUP(H140,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I144" s="14"/>
      <c r="J144" s="49"/>
      <c r="K144" s="73"/>
      <c r="L144" s="76"/>
      <c r="AI144" s="36" t="str">
        <f>LOOKUP(AI140, {0,25,26,27,28,29,30,31,32,33,34,35,36,37,38,39,40,41,42,43,44,45,50}, {"0","1","1.2","1.4","1.6","1.8","2.00","2.20","2.40","2.60","2.80","3.00","3.20","3.40","3.60","3.80","4.00","4.00","4.00","4.00","4.00","4.00","4.00"})</f>
        <v>0</v>
      </c>
      <c r="AJ144" s="12" t="str">
        <f>LOOKUP(AJ140,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144" s="12" t="str">
        <f>LOOKUP(AK140,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144" s="12" t="str">
        <f>LOOKUP(AL140,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144" s="12" t="str">
        <f>LOOKUP(AM140,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144" s="12" t="str">
        <f>LOOKUP(AN140,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O144" s="46"/>
      <c r="AP144" s="49"/>
      <c r="AQ144" s="52"/>
      <c r="AR144" s="55"/>
      <c r="AS144" s="43"/>
      <c r="AT144" s="12" t="str">
        <f>LOOKUP(AT140,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144" s="12" t="str">
        <f>LOOKUP(AU140,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144" s="12" t="str">
        <f>LOOKUP(AV140,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144" s="12" t="str">
        <f>LOOKUP(AW140,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144" s="12" t="str">
        <f>LOOKUP(AX140,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144" s="12" t="str">
        <f>LOOKUP(AY140,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144" s="46"/>
      <c r="BA144" s="49"/>
      <c r="BB144" s="52"/>
      <c r="BC144" s="55"/>
      <c r="BD144" s="43"/>
      <c r="BE144" s="12" t="str">
        <f>LOOKUP(BE140,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144" s="12" t="str">
        <f>LOOKUP(BF140,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144" s="12" t="str">
        <f>LOOKUP(BG140,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144" s="12" t="str">
        <f>LOOKUP(BH140,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144" s="12" t="str">
        <f>LOOKUP(BI140,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144" s="12" t="str">
        <f>LOOKUP(BJ140,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144" s="46"/>
      <c r="BL144" s="49"/>
      <c r="BM144" s="52"/>
      <c r="BN144" s="55"/>
      <c r="BO144" s="43"/>
    </row>
    <row r="145" spans="1:67" ht="16.8" x14ac:dyDescent="0.3">
      <c r="A145" s="21">
        <v>24</v>
      </c>
      <c r="B145" s="17" t="s">
        <v>11</v>
      </c>
      <c r="C145" s="24">
        <v>2</v>
      </c>
      <c r="D145" s="7">
        <v>3</v>
      </c>
      <c r="E145" s="7">
        <v>3</v>
      </c>
      <c r="F145" s="7">
        <v>3</v>
      </c>
      <c r="G145" s="7">
        <v>3</v>
      </c>
      <c r="H145" s="7">
        <v>3</v>
      </c>
      <c r="I145" s="16">
        <f>SUM(C145:H145)</f>
        <v>17</v>
      </c>
      <c r="J145" s="47">
        <f>I146*100/600</f>
        <v>16.166666666666668</v>
      </c>
      <c r="K145" s="71">
        <f>(C145*C150+D145*D150+E145*E150+F145*F150+G145*G150+H145*H150)/(C145+D145+E145+F145+G145+H145)</f>
        <v>0</v>
      </c>
      <c r="L145" s="74" t="str">
        <f>LOOKUP(K145,{0,1},{"Dropped Out"," Promoted"})</f>
        <v>Dropped Out</v>
      </c>
      <c r="AI145" s="24">
        <v>2</v>
      </c>
      <c r="AJ145" s="25">
        <v>3</v>
      </c>
      <c r="AK145" s="25">
        <v>3</v>
      </c>
      <c r="AL145" s="25">
        <v>3</v>
      </c>
      <c r="AM145" s="25">
        <v>3</v>
      </c>
      <c r="AN145" s="26">
        <v>3</v>
      </c>
      <c r="AO145" s="44">
        <f>SUM(AI146,AJ146,AK146,,AL146,AM146,AN146)</f>
        <v>0</v>
      </c>
      <c r="AP145" s="47">
        <f>AO145*100/550</f>
        <v>0</v>
      </c>
      <c r="AQ145" s="50">
        <f>(AI145*AI150+AJ145*AJ150+AK145*AK150+AL145*AL150+AM145*AM150+AN145*AN150)/(AI145+AJ145+AK145+AL145+AM145+AN145)</f>
        <v>0</v>
      </c>
      <c r="AR145" s="53">
        <f>(C145*C150+D145*D150+E145*E150+F145*F150+H145*H150+G145*G150++AI145*AI150+AJ145*AJ150+AK145*AK150+AL145*AL150+AM145*AM150+AN145*AN150)/(C145+D145+E145+F145+H145+G145+AI145+AJ145+AK145+AL145+AM145+AN145)</f>
        <v>0</v>
      </c>
      <c r="AS145" s="41" t="str">
        <f>LOOKUP(AR145,{0,1.5},{"Dropped Out","Promoted"})</f>
        <v>Dropped Out</v>
      </c>
      <c r="AT145" s="24">
        <v>3</v>
      </c>
      <c r="AU145" s="25">
        <v>3</v>
      </c>
      <c r="AV145" s="25">
        <v>3</v>
      </c>
      <c r="AW145" s="25">
        <v>3</v>
      </c>
      <c r="AX145" s="25">
        <v>3</v>
      </c>
      <c r="AY145" s="26">
        <v>3</v>
      </c>
      <c r="AZ145" s="44">
        <f>SUM(AT146,AU146,AV146,,AW146,AX146,AY146)</f>
        <v>0</v>
      </c>
      <c r="BA145" s="47">
        <f>AZ145*100/600</f>
        <v>0</v>
      </c>
      <c r="BB145" s="50">
        <f>(AT145*AT150+AU145*AU150+AV145*AV150+AW145*AW150+AX145*AX150+AY145*AY150)/(AT145+AU145+AV145+AW145+AX145+AY145)</f>
        <v>0</v>
      </c>
      <c r="BC145" s="53">
        <f>(C145*C150+D145*D150+E145*E150+F145*F150+H145*H150+G145*G150+AI145*AI150+AJ145*AJ150+AK145*AK150+AL145*AL150+AM145*AM150+AN145*AN150+AT145*AT150+AU145*AU150+AV145*AV150+AW145*AW150+AX145*AX150+AY145*AY150)/(C145+D145+E145+F145+H145+G145+AI145+AJ145+AK145+AL145+AM145+AN145+AT145+AU145+AV145+AW145+AX145+AY145)</f>
        <v>0</v>
      </c>
      <c r="BD145" s="41" t="str">
        <f>LOOKUP(BC145,{0,1.75},{"Dropped Out","Promoted"})</f>
        <v>Dropped Out</v>
      </c>
      <c r="BE145" s="24">
        <v>3</v>
      </c>
      <c r="BF145" s="25">
        <v>3</v>
      </c>
      <c r="BG145" s="25">
        <v>3</v>
      </c>
      <c r="BH145" s="25">
        <v>3</v>
      </c>
      <c r="BI145" s="25">
        <v>3</v>
      </c>
      <c r="BJ145" s="26">
        <v>3</v>
      </c>
      <c r="BK145" s="44">
        <f>SUM(BE146,BF146,BG146,,BH146,BI146,BJ146)</f>
        <v>0</v>
      </c>
      <c r="BL145" s="47">
        <f>BK145*100/600</f>
        <v>0</v>
      </c>
      <c r="BM145" s="50">
        <f>(BE145*BE150+BF145*BF150+BG145*BG150+BH145*BH150+BI145*BI150+BJ145*BJ150)/(BE145+BF145+BG145+BH145+BI145+BJ145)</f>
        <v>0</v>
      </c>
      <c r="BN145" s="53">
        <f>(C145*C150+D145*D150+E145*E150+F145*F150+H145*H150+G145*G150+AI145*AI150+AJ145*AJ150+AK145*AK150+AL145*AL150+AM145*AM150+AN145*AN150+AT145*AT150+AU145*AU150+AV145*AV150+AW145*AW150+AX145*AX150+AY145*AY150+BE145*BE150+BF145*BF150+BG145*BG150+BH145*BH150+BI145*BI150+BJ145*BJ150)/(C145+D145+E145+F145+H145+G145+AI145+AJ145+AK145+AL145+AM145+AN145+AT145+AU145+AV145+AW145+AX145+AY145+BE145+BF145+BG145+BH145+BI145+BJ145)</f>
        <v>0</v>
      </c>
      <c r="BO145" s="41" t="str">
        <f>LOOKUP(BN145,{0,2},{"Dropped Out","Promoted"})</f>
        <v>Dropped Out</v>
      </c>
    </row>
    <row r="146" spans="1:67" ht="16.8" x14ac:dyDescent="0.3">
      <c r="A146" s="22" t="s">
        <v>47</v>
      </c>
      <c r="B146" s="18" t="s">
        <v>12</v>
      </c>
      <c r="C146" s="7">
        <v>0</v>
      </c>
      <c r="D146" s="7">
        <v>22</v>
      </c>
      <c r="E146" s="7">
        <v>30</v>
      </c>
      <c r="F146" s="7">
        <v>0</v>
      </c>
      <c r="G146" s="7">
        <v>24</v>
      </c>
      <c r="H146" s="7">
        <v>21</v>
      </c>
      <c r="I146" s="35">
        <f>SUM(C146:H146)</f>
        <v>97</v>
      </c>
      <c r="J146" s="48"/>
      <c r="K146" s="72"/>
      <c r="L146" s="75"/>
      <c r="AI146" s="7">
        <v>0</v>
      </c>
      <c r="AJ146" s="7">
        <v>0</v>
      </c>
      <c r="AK146" s="7">
        <v>0</v>
      </c>
      <c r="AL146" s="7">
        <v>0</v>
      </c>
      <c r="AM146" s="7">
        <v>0</v>
      </c>
      <c r="AN146" s="7">
        <v>0</v>
      </c>
      <c r="AO146" s="45"/>
      <c r="AP146" s="48"/>
      <c r="AQ146" s="51"/>
      <c r="AR146" s="54"/>
      <c r="AS146" s="42"/>
      <c r="AT146" s="7"/>
      <c r="AU146" s="7"/>
      <c r="AV146" s="7"/>
      <c r="AW146" s="7"/>
      <c r="AX146" s="7"/>
      <c r="AY146" s="7"/>
      <c r="AZ146" s="45"/>
      <c r="BA146" s="48"/>
      <c r="BB146" s="51"/>
      <c r="BC146" s="54"/>
      <c r="BD146" s="42"/>
      <c r="BE146" s="7"/>
      <c r="BF146" s="7"/>
      <c r="BG146" s="7"/>
      <c r="BH146" s="7"/>
      <c r="BI146" s="7"/>
      <c r="BJ146" s="7"/>
      <c r="BK146" s="45"/>
      <c r="BL146" s="48"/>
      <c r="BM146" s="51"/>
      <c r="BN146" s="54"/>
      <c r="BO146" s="42"/>
    </row>
    <row r="147" spans="1:67" ht="16.8" x14ac:dyDescent="0.3">
      <c r="A147" s="22"/>
      <c r="B147" s="18"/>
      <c r="C147" s="7"/>
      <c r="D147" s="7"/>
      <c r="E147" s="7"/>
      <c r="F147" s="7"/>
      <c r="G147" s="7"/>
      <c r="H147" s="7"/>
      <c r="I147" s="13"/>
      <c r="J147" s="48"/>
      <c r="K147" s="72"/>
      <c r="L147" s="75"/>
      <c r="AI147" s="7"/>
      <c r="AJ147" s="7"/>
      <c r="AK147" s="7"/>
      <c r="AL147" s="7"/>
      <c r="AM147" s="7"/>
      <c r="AN147" s="7"/>
      <c r="AO147" s="45"/>
      <c r="AP147" s="48"/>
      <c r="AQ147" s="51"/>
      <c r="AR147" s="54"/>
      <c r="AS147" s="42"/>
      <c r="AT147" s="7"/>
      <c r="AU147" s="7"/>
      <c r="AV147" s="7"/>
      <c r="AW147" s="7"/>
      <c r="AX147" s="7"/>
      <c r="AY147" s="7"/>
      <c r="AZ147" s="45"/>
      <c r="BA147" s="48"/>
      <c r="BB147" s="51"/>
      <c r="BC147" s="54"/>
      <c r="BD147" s="42"/>
      <c r="BE147" s="7"/>
      <c r="BF147" s="7"/>
      <c r="BG147" s="7"/>
      <c r="BH147" s="7"/>
      <c r="BI147" s="7"/>
      <c r="BJ147" s="7"/>
      <c r="BK147" s="45"/>
      <c r="BL147" s="48"/>
      <c r="BM147" s="51"/>
      <c r="BN147" s="54"/>
      <c r="BO147" s="42"/>
    </row>
    <row r="148" spans="1:67" ht="16.8" x14ac:dyDescent="0.3">
      <c r="A148" s="22"/>
      <c r="B148" s="19"/>
      <c r="C148" s="7"/>
      <c r="D148" s="7"/>
      <c r="E148" s="7"/>
      <c r="F148" s="7"/>
      <c r="G148" s="7"/>
      <c r="H148" s="7"/>
      <c r="I148" s="13"/>
      <c r="J148" s="48"/>
      <c r="K148" s="72"/>
      <c r="L148" s="75"/>
      <c r="AI148" s="7"/>
      <c r="AJ148" s="7"/>
      <c r="AK148" s="7"/>
      <c r="AL148" s="7"/>
      <c r="AM148" s="7"/>
      <c r="AN148" s="7"/>
      <c r="AO148" s="45"/>
      <c r="AP148" s="48"/>
      <c r="AQ148" s="51"/>
      <c r="AR148" s="54"/>
      <c r="AS148" s="42"/>
      <c r="AT148" s="7"/>
      <c r="AU148" s="7"/>
      <c r="AV148" s="7"/>
      <c r="AW148" s="7"/>
      <c r="AX148" s="7"/>
      <c r="AY148" s="7"/>
      <c r="AZ148" s="45"/>
      <c r="BA148" s="48"/>
      <c r="BB148" s="51"/>
      <c r="BC148" s="54"/>
      <c r="BD148" s="42"/>
      <c r="BE148" s="7"/>
      <c r="BF148" s="7"/>
      <c r="BG148" s="7"/>
      <c r="BH148" s="7"/>
      <c r="BI148" s="7"/>
      <c r="BJ148" s="7"/>
      <c r="BK148" s="45"/>
      <c r="BL148" s="48"/>
      <c r="BM148" s="51"/>
      <c r="BN148" s="54"/>
      <c r="BO148" s="42"/>
    </row>
    <row r="149" spans="1:67" ht="16.8" x14ac:dyDescent="0.3">
      <c r="A149" s="22"/>
      <c r="B149" s="19" t="s">
        <v>5</v>
      </c>
      <c r="C149" s="9" t="str">
        <f>LOOKUP(C146,{0,25,30,32,33,35,37,38,40,43,45},{"F","D","C-","C","C+","B-","B","B+","A-","A","A+"})</f>
        <v>F</v>
      </c>
      <c r="D149" s="9" t="str">
        <f>LOOKUP(D146, {0,50,60,63,66,70,73,75,80,85,90}, {"F","D","C-","C","C+","B-","B","B+","A-","A","A+"})</f>
        <v>F</v>
      </c>
      <c r="E149" s="9" t="str">
        <f>LOOKUP(E146, {0,50,60,63,66,70,73,75,80,85,90}, {"F","D","C-","C","C+","B-","B","B+","A-","A","A+"})</f>
        <v>F</v>
      </c>
      <c r="F149" s="9" t="str">
        <f>LOOKUP(F146, {0,50,60,63,66,70,73,75,80,85,90}, {"F","D","C-","C","C+","B-","B","B+","A-","A","A+"})</f>
        <v>F</v>
      </c>
      <c r="G149" s="9" t="str">
        <f>LOOKUP(G146, {0,50,60,63,66,70,73,75,80,85,90}, {"F","D","C-","C","C+","B-","B","B+","A-","A","A+"})</f>
        <v>F</v>
      </c>
      <c r="H149" s="9" t="str">
        <f>LOOKUP(H146, {0,50,60,63,66,70,73,75,80,85,90}, {"F","D","C-","C","C+","B-","B","B+","A-","A","A+"})</f>
        <v>F</v>
      </c>
      <c r="I149" s="13"/>
      <c r="J149" s="48"/>
      <c r="K149" s="72"/>
      <c r="L149" s="75"/>
      <c r="AI149" s="9" t="str">
        <f>LOOKUP(AI146,{0,25,30,32,33,35,37,38,40,43,45},{"F","D","C-","C","C+","B-","B","B+","A-","A","A+"})</f>
        <v>F</v>
      </c>
      <c r="AJ149" s="9" t="str">
        <f>LOOKUP(AJ146, {0,50,60,63,66,70,73,75,80,85,90}, {"F","D","C-","C","C+","B-","B","B+","A-","A","A+"})</f>
        <v>F</v>
      </c>
      <c r="AK149" s="9" t="str">
        <f>LOOKUP(AK146, {0,50,60,63,66,70,73,75,80,85,90}, {"F","D","C-","C","C+","B-","B","B+","A-","A","A+"})</f>
        <v>F</v>
      </c>
      <c r="AL149" s="9" t="str">
        <f>LOOKUP(AL146, {0,50,60,63,66,70,73,75,80,85,90}, {"F","D","C-","C","C+","B-","B","B+","A-","A","A+"})</f>
        <v>F</v>
      </c>
      <c r="AM149" s="9" t="str">
        <f>LOOKUP(AM146, {0,50,60,63,66,70,73,75,80,85,90}, {"F","D","C-","C","C+","B-","B","B+","A-","A","A+"})</f>
        <v>F</v>
      </c>
      <c r="AN149" s="9" t="str">
        <f>LOOKUP(AN146, {0,50,60,63,66,70,73,75,80,85,90}, {"F","D","C-","C","C+","B-","B","B+","A-","A","A+"})</f>
        <v>F</v>
      </c>
      <c r="AO149" s="45"/>
      <c r="AP149" s="48"/>
      <c r="AQ149" s="51"/>
      <c r="AR149" s="54"/>
      <c r="AS149" s="42"/>
      <c r="AT149" s="9" t="str">
        <f>LOOKUP(AT146, {0,50,60,63,66,70,73,75,80,85,90}, {"F","D","C-","C","C+","B-","B","B+","A-","A","A+"})</f>
        <v>F</v>
      </c>
      <c r="AU149" s="9" t="str">
        <f>LOOKUP(AU146, {0,50,60,63,66,70,73,75,80,85,90}, {"F","D","C-","C","C+","B-","B","B+","A-","A","A+"})</f>
        <v>F</v>
      </c>
      <c r="AV149" s="9" t="str">
        <f>LOOKUP(AV146, {0,50,60,63,66,70,73,75,80,85,90}, {"F","D","C-","C","C+","B-","B","B+","A-","A","A+"})</f>
        <v>F</v>
      </c>
      <c r="AW149" s="9" t="str">
        <f>LOOKUP(AW146, {0,50,60,63,66,70,73,75,80,85,90}, {"F","D","C-","C","C+","B-","B","B+","A-","A","A+"})</f>
        <v>F</v>
      </c>
      <c r="AX149" s="9" t="str">
        <f>LOOKUP(AX146, {0,50,60,63,66,70,73,75,80,85,90}, {"F","D","C-","C","C+","B-","B","B+","A-","A","A+"})</f>
        <v>F</v>
      </c>
      <c r="AY149" s="9" t="str">
        <f>LOOKUP(AY146, {0,50,60,63,66,70,73,75,80,85,90}, {"F","D","C-","C","C+","B-","B","B+","A-","A","A+"})</f>
        <v>F</v>
      </c>
      <c r="AZ149" s="45"/>
      <c r="BA149" s="48"/>
      <c r="BB149" s="51"/>
      <c r="BC149" s="54"/>
      <c r="BD149" s="42"/>
      <c r="BE149" s="9" t="str">
        <f>LOOKUP(BE146, {0,50,60,63,66,70,73,75,80,85,90}, {"F","D","C-","C","C+","B-","B","B+","A-","A","A+"})</f>
        <v>F</v>
      </c>
      <c r="BF149" s="9" t="str">
        <f>LOOKUP(BF146, {0,50,60,63,66,70,73,75,80,85,90}, {"F","D","C-","C","C+","B-","B","B+","A-","A","A+"})</f>
        <v>F</v>
      </c>
      <c r="BG149" s="9" t="str">
        <f>LOOKUP(BG146, {0,50,60,63,66,70,73,75,80,85,90}, {"F","D","C-","C","C+","B-","B","B+","A-","A","A+"})</f>
        <v>F</v>
      </c>
      <c r="BH149" s="9" t="str">
        <f>LOOKUP(BH146, {0,50,60,63,66,70,73,75,80,85,90}, {"F","D","C-","C","C+","B-","B","B+","A-","A","A+"})</f>
        <v>F</v>
      </c>
      <c r="BI149" s="9" t="str">
        <f>LOOKUP(BI146, {0,50,60,63,66,70,73,75,80,85,90}, {"F","D","C-","C","C+","B-","B","B+","A-","A","A+"})</f>
        <v>F</v>
      </c>
      <c r="BJ149" s="9" t="str">
        <f>LOOKUP(BJ146, {0,50,60,63,66,70,73,75,80,85,90}, {"F","D","C-","C","C+","B-","B","B+","A-","A","A+"})</f>
        <v>F</v>
      </c>
      <c r="BK149" s="45"/>
      <c r="BL149" s="48"/>
      <c r="BM149" s="51"/>
      <c r="BN149" s="54"/>
      <c r="BO149" s="42"/>
    </row>
    <row r="150" spans="1:67" ht="17.399999999999999" thickBot="1" x14ac:dyDescent="0.35">
      <c r="A150" s="23"/>
      <c r="B150" s="20" t="s">
        <v>6</v>
      </c>
      <c r="C150" s="36" t="str">
        <f>LOOKUP(C146, {0,25,26,27,28,29,30,31,32,33,34,35,36,37,38,39,40,41,42,43,44,45,50}, {"0","1","1.2","1.4","1.6","1.8","2.00","2.20","2.40","2.60","2.80","3.00","3.20","3.40","3.60","3.80","4.00","4.00","4.00","4.00","4.00","4.00","4.00"})</f>
        <v>0</v>
      </c>
      <c r="D150" s="12" t="str">
        <f>LOOKUP(D146,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150" s="12" t="str">
        <f>LOOKUP(E146,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150" s="12" t="str">
        <f>LOOKUP(F146,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150" s="12" t="str">
        <f>LOOKUP(G146,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150" s="12" t="str">
        <f>LOOKUP(H146,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I150" s="14"/>
      <c r="J150" s="49"/>
      <c r="K150" s="73"/>
      <c r="L150" s="76"/>
      <c r="AI150" s="36" t="str">
        <f>LOOKUP(AI146, {0,25,26,27,28,29,30,31,32,33,34,35,36,37,38,39,40,41,42,43,44,45,50}, {"0","1","1.2","1.4","1.6","1.8","2.00","2.20","2.40","2.60","2.80","3.00","3.20","3.40","3.60","3.80","4.00","4.00","4.00","4.00","4.00","4.00","4.00"})</f>
        <v>0</v>
      </c>
      <c r="AJ150" s="12" t="str">
        <f>LOOKUP(AJ146,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150" s="12" t="str">
        <f>LOOKUP(AK146,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150" s="12" t="str">
        <f>LOOKUP(AL146,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150" s="12" t="str">
        <f>LOOKUP(AM146,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150" s="12" t="str">
        <f>LOOKUP(AN146,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O150" s="46"/>
      <c r="AP150" s="49"/>
      <c r="AQ150" s="52"/>
      <c r="AR150" s="55"/>
      <c r="AS150" s="43"/>
      <c r="AT150" s="12" t="str">
        <f>LOOKUP(AT146,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150" s="12" t="str">
        <f>LOOKUP(AU146,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150" s="12" t="str">
        <f>LOOKUP(AV146,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150" s="12" t="str">
        <f>LOOKUP(AW146,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150" s="12" t="str">
        <f>LOOKUP(AX146,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150" s="12" t="str">
        <f>LOOKUP(AY146,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150" s="46"/>
      <c r="BA150" s="49"/>
      <c r="BB150" s="52"/>
      <c r="BC150" s="55"/>
      <c r="BD150" s="43"/>
      <c r="BE150" s="12" t="str">
        <f>LOOKUP(BE146,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150" s="12" t="str">
        <f>LOOKUP(BF146,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150" s="12" t="str">
        <f>LOOKUP(BG146,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150" s="12" t="str">
        <f>LOOKUP(BH146,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150" s="12" t="str">
        <f>LOOKUP(BI146,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150" s="12" t="str">
        <f>LOOKUP(BJ146,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150" s="46"/>
      <c r="BL150" s="49"/>
      <c r="BM150" s="52"/>
      <c r="BN150" s="55"/>
      <c r="BO150" s="43"/>
    </row>
    <row r="151" spans="1:67" ht="16.8" x14ac:dyDescent="0.3">
      <c r="A151" s="21">
        <v>25</v>
      </c>
      <c r="B151" s="17" t="s">
        <v>11</v>
      </c>
      <c r="C151" s="24">
        <v>2</v>
      </c>
      <c r="D151" s="7">
        <v>3</v>
      </c>
      <c r="E151" s="7">
        <v>3</v>
      </c>
      <c r="F151" s="7">
        <v>3</v>
      </c>
      <c r="G151" s="7">
        <v>3</v>
      </c>
      <c r="H151" s="7">
        <v>3</v>
      </c>
      <c r="I151" s="16">
        <f>SUM(C151:H151)</f>
        <v>17</v>
      </c>
      <c r="J151" s="47">
        <f>I152*100/600</f>
        <v>53</v>
      </c>
      <c r="K151" s="71">
        <f>(C151*C156+D151*D156+E151*E156+F151*F156+G151*G156+H151*H156)/(C151+D151+E151+F151+G151+H151)</f>
        <v>1.8058823529411767</v>
      </c>
      <c r="L151" s="74" t="str">
        <f>LOOKUP(K151,{0,1},{"Dropped Out"," Promoted"})</f>
        <v xml:space="preserve"> Promoted</v>
      </c>
      <c r="AI151" s="24">
        <v>2</v>
      </c>
      <c r="AJ151" s="25">
        <v>3</v>
      </c>
      <c r="AK151" s="25">
        <v>3</v>
      </c>
      <c r="AL151" s="25">
        <v>3</v>
      </c>
      <c r="AM151" s="25">
        <v>3</v>
      </c>
      <c r="AN151" s="26">
        <v>3</v>
      </c>
      <c r="AO151" s="44">
        <f>SUM(AI152,AJ152,AK152,,AL152,AM152,AN152)</f>
        <v>378</v>
      </c>
      <c r="AP151" s="47">
        <f>AO151*100/550</f>
        <v>68.727272727272734</v>
      </c>
      <c r="AQ151" s="50">
        <f>(AI151*AI156+AJ151*AJ156+AK151*AK156+AL151*AL156+AM151*AM156+AN151*AN156)/(AI151+AJ151+AK151+AL151+AM151+AN151)</f>
        <v>2.8235294117647061</v>
      </c>
      <c r="AR151" s="53">
        <f>(C151*C156+D151*D156+E151*E156+F151*F156+H151*H156+G151*G156++AI151*AI156+AJ151*AJ156+AK151*AK156+AL151*AL156+AM151*AM156+AN151*AN156)/(C151+D151+E151+F151+H151+G151+AI151+AJ151+AK151+AL151+AM151+AN151)</f>
        <v>2.3147058823529414</v>
      </c>
      <c r="AS151" s="41" t="str">
        <f>LOOKUP(AR151,{0,1.5},{"Dropped Out","Promoted"})</f>
        <v>Promoted</v>
      </c>
      <c r="AT151" s="24">
        <v>3</v>
      </c>
      <c r="AU151" s="25">
        <v>3</v>
      </c>
      <c r="AV151" s="25">
        <v>3</v>
      </c>
      <c r="AW151" s="25">
        <v>3</v>
      </c>
      <c r="AX151" s="25">
        <v>3</v>
      </c>
      <c r="AY151" s="26">
        <v>3</v>
      </c>
      <c r="AZ151" s="44">
        <f>SUM(AT152,AU152,AV152,,AW152,AX152,AY152)</f>
        <v>401</v>
      </c>
      <c r="BA151" s="47">
        <f>AZ151*100/600</f>
        <v>66.833333333333329</v>
      </c>
      <c r="BB151" s="50">
        <f>(AT151*AT156+AU151*AU156+AV151*AV156+AW151*AW156+AX151*AX156+AY151*AY156)/(AT151+AU151+AV151+AW151+AX151+AY151)</f>
        <v>2.6666666666666665</v>
      </c>
      <c r="BC151" s="53">
        <f>(C151*C156+D151*D156+E151*E156+F151*F156+H151*H156+G151*G156+AI151*AI156+AJ151*AJ156+AK151*AK156+AL151*AL156+AM151*AM156+AN151*AN156+AT151*AT156+AU151*AU156+AV151*AV156+AW151*AW156+AX151*AX156+AY151*AY156)/(C151+D151+E151+F151+H151+G151+AI151+AJ151+AK151+AL151+AM151+AN151+AT151+AU151+AV151+AW151+AX151+AY151)</f>
        <v>2.4365384615384618</v>
      </c>
      <c r="BD151" s="41" t="str">
        <f>LOOKUP(BC151,{0,1.75},{"Dropped Out","Promoted"})</f>
        <v>Promoted</v>
      </c>
      <c r="BE151" s="24">
        <v>3</v>
      </c>
      <c r="BF151" s="25">
        <v>3</v>
      </c>
      <c r="BG151" s="25">
        <v>3</v>
      </c>
      <c r="BH151" s="25">
        <v>3</v>
      </c>
      <c r="BI151" s="25">
        <v>3</v>
      </c>
      <c r="BJ151" s="26">
        <v>3</v>
      </c>
      <c r="BK151" s="44">
        <f>SUM(BE152,BF152,BG152,,BH152,BI152,BJ152)</f>
        <v>410</v>
      </c>
      <c r="BL151" s="47">
        <f>BK151*100/600</f>
        <v>68.333333333333329</v>
      </c>
      <c r="BM151" s="50">
        <f>(BE151*BE156+BF151*BF156+BG151*BG156+BH151*BH156+BI151*BI156+BJ151*BJ156)/(BE151+BF151+BG151+BH151+BI151+BJ151)</f>
        <v>2.6500000000000004</v>
      </c>
      <c r="BN151" s="53">
        <f>(C151*C156+D151*D156+E151*E156+F151*F156+H151*H156+G151*G156+AI151*AI156+AJ151*AJ156+AK151*AK156+AL151*AL156+AM151*AM156+AN151*AN156+AT151*AT156+AU151*AU156+AV151*AV156+AW151*AW156+AX151*AX156+AY151*AY156+BE151*BE156+BF151*BF156+BG151*BG156+BH151*BH156+BI151*BI156+BJ151*BJ156)/(C151+D151+E151+F151+H151+G151+AI151+AJ151+AK151+AL151+AM151+AN151+AT151+AU151+AV151+AW151+AX151+AY151+BE151+BF151+BG151+BH151+BI151+BJ151)</f>
        <v>2.4914285714285715</v>
      </c>
      <c r="BO151" s="41" t="str">
        <f>LOOKUP(BN151,{0,2},{"Dropped Out","Promoted"})</f>
        <v>Promoted</v>
      </c>
    </row>
    <row r="152" spans="1:67" ht="16.8" x14ac:dyDescent="0.3">
      <c r="A152" s="22" t="s">
        <v>48</v>
      </c>
      <c r="B152" s="18" t="s">
        <v>12</v>
      </c>
      <c r="C152" s="7">
        <v>33</v>
      </c>
      <c r="D152" s="7">
        <v>56</v>
      </c>
      <c r="E152" s="7">
        <v>56</v>
      </c>
      <c r="F152" s="7">
        <v>61</v>
      </c>
      <c r="G152" s="7">
        <v>59</v>
      </c>
      <c r="H152" s="7">
        <v>53</v>
      </c>
      <c r="I152" s="35">
        <f>SUM(C152:H152)</f>
        <v>318</v>
      </c>
      <c r="J152" s="48"/>
      <c r="K152" s="72"/>
      <c r="L152" s="75"/>
      <c r="AI152" s="7">
        <v>35</v>
      </c>
      <c r="AJ152" s="7">
        <v>71</v>
      </c>
      <c r="AK152" s="7">
        <v>56</v>
      </c>
      <c r="AL152" s="7">
        <v>83</v>
      </c>
      <c r="AM152" s="7">
        <v>58</v>
      </c>
      <c r="AN152" s="7">
        <v>75</v>
      </c>
      <c r="AO152" s="45"/>
      <c r="AP152" s="48"/>
      <c r="AQ152" s="51"/>
      <c r="AR152" s="54"/>
      <c r="AS152" s="42"/>
      <c r="AT152" s="7">
        <v>81</v>
      </c>
      <c r="AU152" s="7">
        <v>67</v>
      </c>
      <c r="AV152" s="7">
        <v>63</v>
      </c>
      <c r="AW152" s="7">
        <v>65</v>
      </c>
      <c r="AX152" s="7">
        <v>75</v>
      </c>
      <c r="AY152" s="7">
        <v>50</v>
      </c>
      <c r="AZ152" s="45"/>
      <c r="BA152" s="48"/>
      <c r="BB152" s="51"/>
      <c r="BC152" s="54"/>
      <c r="BD152" s="42"/>
      <c r="BE152" s="7">
        <v>59</v>
      </c>
      <c r="BF152" s="7">
        <v>68</v>
      </c>
      <c r="BG152" s="7">
        <v>45</v>
      </c>
      <c r="BH152" s="7">
        <v>75</v>
      </c>
      <c r="BI152" s="7">
        <v>77</v>
      </c>
      <c r="BJ152" s="7">
        <v>86</v>
      </c>
      <c r="BK152" s="45"/>
      <c r="BL152" s="48"/>
      <c r="BM152" s="51"/>
      <c r="BN152" s="54"/>
      <c r="BO152" s="42"/>
    </row>
    <row r="153" spans="1:67" ht="16.8" x14ac:dyDescent="0.3">
      <c r="A153" s="22" t="s">
        <v>150</v>
      </c>
      <c r="B153" s="18"/>
      <c r="C153" s="7"/>
      <c r="D153" s="7"/>
      <c r="E153" s="7"/>
      <c r="F153" s="7"/>
      <c r="G153" s="7"/>
      <c r="H153" s="7"/>
      <c r="I153" s="13"/>
      <c r="J153" s="48"/>
      <c r="K153" s="72"/>
      <c r="L153" s="75"/>
      <c r="AI153" s="7"/>
      <c r="AJ153" s="7"/>
      <c r="AK153" s="7"/>
      <c r="AL153" s="7"/>
      <c r="AM153" s="7"/>
      <c r="AN153" s="7"/>
      <c r="AO153" s="45"/>
      <c r="AP153" s="48"/>
      <c r="AQ153" s="51"/>
      <c r="AR153" s="54"/>
      <c r="AS153" s="42"/>
      <c r="AT153" s="7"/>
      <c r="AU153" s="7"/>
      <c r="AV153" s="7"/>
      <c r="AW153" s="7"/>
      <c r="AX153" s="7"/>
      <c r="AY153" s="7"/>
      <c r="AZ153" s="45"/>
      <c r="BA153" s="48"/>
      <c r="BB153" s="51"/>
      <c r="BC153" s="54"/>
      <c r="BD153" s="42"/>
      <c r="BE153" s="7"/>
      <c r="BF153" s="7"/>
      <c r="BG153" s="7"/>
      <c r="BH153" s="7"/>
      <c r="BI153" s="7"/>
      <c r="BJ153" s="7"/>
      <c r="BK153" s="45"/>
      <c r="BL153" s="48"/>
      <c r="BM153" s="51"/>
      <c r="BN153" s="54"/>
      <c r="BO153" s="42"/>
    </row>
    <row r="154" spans="1:67" ht="16.8" x14ac:dyDescent="0.3">
      <c r="A154" s="22" t="s">
        <v>151</v>
      </c>
      <c r="B154" s="19"/>
      <c r="C154" s="7"/>
      <c r="D154" s="7"/>
      <c r="E154" s="7"/>
      <c r="F154" s="7"/>
      <c r="G154" s="7"/>
      <c r="H154" s="7"/>
      <c r="I154" s="13"/>
      <c r="J154" s="48"/>
      <c r="K154" s="72"/>
      <c r="L154" s="75"/>
      <c r="AI154" s="7"/>
      <c r="AJ154" s="7"/>
      <c r="AK154" s="7"/>
      <c r="AL154" s="7"/>
      <c r="AM154" s="7"/>
      <c r="AN154" s="7"/>
      <c r="AO154" s="45"/>
      <c r="AP154" s="48"/>
      <c r="AQ154" s="51"/>
      <c r="AR154" s="54"/>
      <c r="AS154" s="42"/>
      <c r="AT154" s="7"/>
      <c r="AU154" s="7"/>
      <c r="AV154" s="7"/>
      <c r="AW154" s="7"/>
      <c r="AX154" s="7"/>
      <c r="AY154" s="7"/>
      <c r="AZ154" s="45"/>
      <c r="BA154" s="48"/>
      <c r="BB154" s="51"/>
      <c r="BC154" s="54"/>
      <c r="BD154" s="42"/>
      <c r="BE154" s="7"/>
      <c r="BF154" s="7"/>
      <c r="BG154" s="7"/>
      <c r="BH154" s="7"/>
      <c r="BI154" s="7"/>
      <c r="BJ154" s="7"/>
      <c r="BK154" s="45"/>
      <c r="BL154" s="48"/>
      <c r="BM154" s="51"/>
      <c r="BN154" s="54"/>
      <c r="BO154" s="42"/>
    </row>
    <row r="155" spans="1:67" ht="16.8" x14ac:dyDescent="0.3">
      <c r="A155" s="22"/>
      <c r="B155" s="19" t="s">
        <v>5</v>
      </c>
      <c r="C155" s="9" t="str">
        <f>LOOKUP(C152,{0,25,30,32,33,35,37,38,40,43,45},{"F","D","C-","C","C+","B-","B","B+","A-","A","A+"})</f>
        <v>C+</v>
      </c>
      <c r="D155" s="9" t="str">
        <f>LOOKUP(D152, {0,50,60,63,66,70,73,75,80,85,90}, {"F","D","C-","C","C+","B-","B","B+","A-","A","A+"})</f>
        <v>D</v>
      </c>
      <c r="E155" s="9" t="str">
        <f>LOOKUP(E152, {0,50,60,63,66,70,73,75,80,85,90}, {"F","D","C-","C","C+","B-","B","B+","A-","A","A+"})</f>
        <v>D</v>
      </c>
      <c r="F155" s="9" t="str">
        <f>LOOKUP(F152, {0,50,60,63,66,70,73,75,80,85,90}, {"F","D","C-","C","C+","B-","B","B+","A-","A","A+"})</f>
        <v>C-</v>
      </c>
      <c r="G155" s="9" t="str">
        <f>LOOKUP(G152, {0,50,60,63,66,70,73,75,80,85,90}, {"F","D","C-","C","C+","B-","B","B+","A-","A","A+"})</f>
        <v>D</v>
      </c>
      <c r="H155" s="9" t="str">
        <f>LOOKUP(H152, {0,50,60,63,66,70,73,75,80,85,90}, {"F","D","C-","C","C+","B-","B","B+","A-","A","A+"})</f>
        <v>D</v>
      </c>
      <c r="I155" s="13"/>
      <c r="J155" s="48"/>
      <c r="K155" s="72"/>
      <c r="L155" s="75"/>
      <c r="AI155" s="9" t="str">
        <f>LOOKUP(AI152,{0,25,30,32,33,35,37,38,40,43,45},{"F","D","C-","C","C+","B-","B","B+","A-","A","A+"})</f>
        <v>B-</v>
      </c>
      <c r="AJ155" s="9" t="str">
        <f>LOOKUP(AJ152, {0,50,60,63,66,70,73,75,80,85,90}, {"F","D","C-","C","C+","B-","B","B+","A-","A","A+"})</f>
        <v>B-</v>
      </c>
      <c r="AK155" s="9" t="str">
        <f>LOOKUP(AK152, {0,50,60,63,66,70,73,75,80,85,90}, {"F","D","C-","C","C+","B-","B","B+","A-","A","A+"})</f>
        <v>D</v>
      </c>
      <c r="AL155" s="9" t="str">
        <f>LOOKUP(AL152, {0,50,60,63,66,70,73,75,80,85,90}, {"F","D","C-","C","C+","B-","B","B+","A-","A","A+"})</f>
        <v>A-</v>
      </c>
      <c r="AM155" s="9" t="str">
        <f>LOOKUP(AM152, {0,50,60,63,66,70,73,75,80,85,90}, {"F","D","C-","C","C+","B-","B","B+","A-","A","A+"})</f>
        <v>D</v>
      </c>
      <c r="AN155" s="9" t="str">
        <f>LOOKUP(AN152, {0,50,60,63,66,70,73,75,80,85,90}, {"F","D","C-","C","C+","B-","B","B+","A-","A","A+"})</f>
        <v>B+</v>
      </c>
      <c r="AO155" s="45"/>
      <c r="AP155" s="48"/>
      <c r="AQ155" s="51"/>
      <c r="AR155" s="54"/>
      <c r="AS155" s="42"/>
      <c r="AT155" s="9" t="str">
        <f>LOOKUP(AT152, {0,50,60,63,66,70,73,75,80,85,90}, {"F","D","C-","C","C+","B-","B","B+","A-","A","A+"})</f>
        <v>A-</v>
      </c>
      <c r="AU155" s="9" t="str">
        <f>LOOKUP(AU152, {0,50,60,63,66,70,73,75,80,85,90}, {"F","D","C-","C","C+","B-","B","B+","A-","A","A+"})</f>
        <v>C+</v>
      </c>
      <c r="AV155" s="9" t="str">
        <f>LOOKUP(AV152, {0,50,60,63,66,70,73,75,80,85,90}, {"F","D","C-","C","C+","B-","B","B+","A-","A","A+"})</f>
        <v>C</v>
      </c>
      <c r="AW155" s="9" t="str">
        <f>LOOKUP(AW152, {0,50,60,63,66,70,73,75,80,85,90}, {"F","D","C-","C","C+","B-","B","B+","A-","A","A+"})</f>
        <v>C</v>
      </c>
      <c r="AX155" s="9" t="str">
        <f>LOOKUP(AX152, {0,50,60,63,66,70,73,75,80,85,90}, {"F","D","C-","C","C+","B-","B","B+","A-","A","A+"})</f>
        <v>B+</v>
      </c>
      <c r="AY155" s="9" t="str">
        <f>LOOKUP(AY152, {0,50,60,63,66,70,73,75,80,85,90}, {"F","D","C-","C","C+","B-","B","B+","A-","A","A+"})</f>
        <v>D</v>
      </c>
      <c r="AZ155" s="45"/>
      <c r="BA155" s="48"/>
      <c r="BB155" s="51"/>
      <c r="BC155" s="54"/>
      <c r="BD155" s="42"/>
      <c r="BE155" s="9" t="str">
        <f>LOOKUP(BE152, {0,50,60,63,66,70,73,75,80,85,90}, {"F","D","C-","C","C+","B-","B","B+","A-","A","A+"})</f>
        <v>D</v>
      </c>
      <c r="BF155" s="9" t="str">
        <f>LOOKUP(BF152, {0,50,60,63,66,70,73,75,80,85,90}, {"F","D","C-","C","C+","B-","B","B+","A-","A","A+"})</f>
        <v>C+</v>
      </c>
      <c r="BG155" s="9" t="str">
        <f>LOOKUP(BG152, {0,50,60,63,66,70,73,75,80,85,90}, {"F","D","C-","C","C+","B-","B","B+","A-","A","A+"})</f>
        <v>F</v>
      </c>
      <c r="BH155" s="9" t="str">
        <f>LOOKUP(BH152, {0,50,60,63,66,70,73,75,80,85,90}, {"F","D","C-","C","C+","B-","B","B+","A-","A","A+"})</f>
        <v>B+</v>
      </c>
      <c r="BI155" s="9" t="str">
        <f>LOOKUP(BI152, {0,50,60,63,66,70,73,75,80,85,90}, {"F","D","C-","C","C+","B-","B","B+","A-","A","A+"})</f>
        <v>B+</v>
      </c>
      <c r="BJ155" s="9" t="str">
        <f>LOOKUP(BJ152, {0,50,60,63,66,70,73,75,80,85,90}, {"F","D","C-","C","C+","B-","B","B+","A-","A","A+"})</f>
        <v>A</v>
      </c>
      <c r="BK155" s="45"/>
      <c r="BL155" s="48"/>
      <c r="BM155" s="51"/>
      <c r="BN155" s="54"/>
      <c r="BO155" s="42"/>
    </row>
    <row r="156" spans="1:67" ht="17.399999999999999" thickBot="1" x14ac:dyDescent="0.35">
      <c r="A156" s="23"/>
      <c r="B156" s="20" t="s">
        <v>6</v>
      </c>
      <c r="C156" s="36" t="str">
        <f>LOOKUP(C152, {0,25,26,27,28,29,30,31,32,33,34,35,36,37,38,39,40,41,42,43,44,45,50}, {"0","1","1.2","1.4","1.6","1.8","2.00","2.20","2.40","2.60","2.80","3.00","3.20","3.40","3.60","3.80","4.00","4.00","4.00","4.00","4.00","4.00","4.00"})</f>
        <v>2.60</v>
      </c>
      <c r="D156" s="12" t="str">
        <f>LOOKUP(D152,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E156" s="12" t="str">
        <f>LOOKUP(E152,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F156" s="12" t="str">
        <f>LOOKUP(F152,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G156" s="12" t="str">
        <f>LOOKUP(G152,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1.9</v>
      </c>
      <c r="H156" s="12" t="str">
        <f>LOOKUP(H152,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1.3</v>
      </c>
      <c r="I156" s="14"/>
      <c r="J156" s="49"/>
      <c r="K156" s="73"/>
      <c r="L156" s="76"/>
      <c r="AI156" s="36" t="str">
        <f>LOOKUP(AI152, {0,25,26,27,28,29,30,31,32,33,34,35,36,37,38,39,40,41,42,43,44,45,50}, {"0","1","1.2","1.4","1.6","1.8","2.00","2.20","2.40","2.60","2.80","3.00","3.20","3.40","3.60","3.80","4.00","4.00","4.00","4.00","4.00","4.00","4.00"})</f>
        <v>3.00</v>
      </c>
      <c r="AJ156" s="12" t="str">
        <f>LOOKUP(AJ152,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AK156" s="12" t="str">
        <f>LOOKUP(AK152,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AL156" s="12" t="str">
        <f>LOOKUP(AL152,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156" s="12" t="str">
        <f>LOOKUP(AM152,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1.8</v>
      </c>
      <c r="AN156" s="12" t="str">
        <f>LOOKUP(AN152,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O156" s="46"/>
      <c r="AP156" s="49"/>
      <c r="AQ156" s="52"/>
      <c r="AR156" s="55"/>
      <c r="AS156" s="43"/>
      <c r="AT156" s="12" t="str">
        <f>LOOKUP(AT152,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156" s="12" t="str">
        <f>LOOKUP(AU152,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AV156" s="12" t="str">
        <f>LOOKUP(AV152,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2.30</v>
      </c>
      <c r="AW156" s="12" t="str">
        <f>LOOKUP(AW152,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AX156" s="12" t="str">
        <f>LOOKUP(AX152,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Y156" s="12" t="str">
        <f>LOOKUP(AY152,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Z156" s="46"/>
      <c r="BA156" s="49"/>
      <c r="BB156" s="52"/>
      <c r="BC156" s="55"/>
      <c r="BD156" s="43"/>
      <c r="BE156" s="12" t="str">
        <f>LOOKUP(BE152,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1.9</v>
      </c>
      <c r="BF156" s="12" t="str">
        <f>LOOKUP(BF152,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2.80</v>
      </c>
      <c r="BG156" s="12" t="str">
        <f>LOOKUP(BG152,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156" s="12" t="str">
        <f>LOOKUP(BH152,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BI156" s="12" t="str">
        <f>LOOKUP(BI152,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BJ156" s="12" t="str">
        <f>LOOKUP(BJ152,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K156" s="46"/>
      <c r="BL156" s="49"/>
      <c r="BM156" s="52"/>
      <c r="BN156" s="55"/>
      <c r="BO156" s="43"/>
    </row>
    <row r="157" spans="1:67" ht="16.8" x14ac:dyDescent="0.3">
      <c r="A157" s="21">
        <v>26</v>
      </c>
      <c r="B157" s="17" t="s">
        <v>11</v>
      </c>
      <c r="C157" s="24">
        <v>2</v>
      </c>
      <c r="D157" s="7">
        <v>3</v>
      </c>
      <c r="E157" s="7">
        <v>3</v>
      </c>
      <c r="F157" s="7">
        <v>3</v>
      </c>
      <c r="G157" s="7">
        <v>3</v>
      </c>
      <c r="H157" s="7">
        <v>3</v>
      </c>
      <c r="I157" s="16">
        <f>SUM(C157:H157)</f>
        <v>17</v>
      </c>
      <c r="J157" s="47">
        <f>I158*100/600</f>
        <v>59.333333333333336</v>
      </c>
      <c r="K157" s="71">
        <f>(C157*C162+D157*D162+E157*E162+F157*F162+G157*G162+H157*H162)/(C157+D157+E157+F157+G157+H157)</f>
        <v>2.5176470588235293</v>
      </c>
      <c r="L157" s="74" t="str">
        <f>LOOKUP(K157,{0,1},{"Dropped Out"," Promoted"})</f>
        <v xml:space="preserve"> Promoted</v>
      </c>
      <c r="AI157" s="24">
        <v>2</v>
      </c>
      <c r="AJ157" s="25">
        <v>3</v>
      </c>
      <c r="AK157" s="25">
        <v>3</v>
      </c>
      <c r="AL157" s="25">
        <v>3</v>
      </c>
      <c r="AM157" s="25">
        <v>3</v>
      </c>
      <c r="AN157" s="26">
        <v>3</v>
      </c>
      <c r="AO157" s="44">
        <f>SUM(AI158,AJ158,AK158,,AL158,AM158,AN158)</f>
        <v>422</v>
      </c>
      <c r="AP157" s="47">
        <f>AO157*100/550</f>
        <v>76.727272727272734</v>
      </c>
      <c r="AQ157" s="50">
        <f>(AI157*AI162+AJ157*AJ162+AK157*AK162+AL157*AL162+AM157*AM162+AN157*AN162)/(AI157+AJ157+AK157+AL157+AM157+AN157)</f>
        <v>3.3705882352941177</v>
      </c>
      <c r="AR157" s="53">
        <f>(C157*C162+D157*D162+E157*E162+F157*F162+H157*H162+G157*G162++AI157*AI162+AJ157*AJ162+AK157*AK162+AL157*AL162+AM157*AM162+AN157*AN162)/(C157+D157+E157+F157+H157+G157+AI157+AJ157+AK157+AL157+AM157+AN157)</f>
        <v>2.9441176470588237</v>
      </c>
      <c r="AS157" s="41" t="str">
        <f>LOOKUP(AR157,{0,1.5},{"Dropped Out","Promoted"})</f>
        <v>Promoted</v>
      </c>
      <c r="AT157" s="24">
        <v>3</v>
      </c>
      <c r="AU157" s="25">
        <v>3</v>
      </c>
      <c r="AV157" s="25">
        <v>3</v>
      </c>
      <c r="AW157" s="25">
        <v>3</v>
      </c>
      <c r="AX157" s="25">
        <v>3</v>
      </c>
      <c r="AY157" s="26">
        <v>3</v>
      </c>
      <c r="AZ157" s="44">
        <f>SUM(AT158,AU158,AV158,,AW158,AX158,AY158)</f>
        <v>444</v>
      </c>
      <c r="BA157" s="47">
        <f>AZ157*100/600</f>
        <v>74</v>
      </c>
      <c r="BB157" s="50">
        <f>(AT157*AT162+AU157*AU162+AV157*AV162+AW157*AW162+AX157*AX162+AY157*AY162)/(AT157+AU157+AV157+AW157+AX157+AY157)</f>
        <v>3.3833333333333337</v>
      </c>
      <c r="BC157" s="53">
        <f>(C157*C162+D157*D162+E157*E162+F157*F162+H157*H162+G157*G162+AI157*AI162+AJ157*AJ162+AK157*AK162+AL157*AL162+AM157*AM162+AN157*AN162+AT157*AT162+AU157*AU162+AV157*AV162+AW157*AW162+AX157*AX162+AY157*AY162)/(C157+D157+E157+F157+H157+G157+AI157+AJ157+AK157+AL157+AM157+AN157+AT157+AU157+AV157+AW157+AX157+AY157)</f>
        <v>3.0961538461538463</v>
      </c>
      <c r="BD157" s="41" t="str">
        <f>LOOKUP(BC157,{0,1.75},{"Dropped Out","Promoted"})</f>
        <v>Promoted</v>
      </c>
      <c r="BE157" s="24">
        <v>3</v>
      </c>
      <c r="BF157" s="25">
        <v>3</v>
      </c>
      <c r="BG157" s="25">
        <v>3</v>
      </c>
      <c r="BH157" s="25">
        <v>3</v>
      </c>
      <c r="BI157" s="25">
        <v>3</v>
      </c>
      <c r="BJ157" s="26">
        <v>3</v>
      </c>
      <c r="BK157" s="44">
        <f>SUM(BE158,BF158,BG158,,BH158,BI158,BJ158)</f>
        <v>465</v>
      </c>
      <c r="BL157" s="47">
        <f>BK157*100/600</f>
        <v>77.5</v>
      </c>
      <c r="BM157" s="50">
        <f>(BE157*BE162+BF157*BF162+BG157*BG162+BH157*BH162+BI157*BI162+BJ157*BJ162)/(BE157+BF157+BG157+BH157+BI157+BJ157)</f>
        <v>3.5333333333333332</v>
      </c>
      <c r="BN157" s="53">
        <f>(C157*C162+D157*D162+E157*E162+F157*F162+H157*H162+G157*G162+AI157*AI162+AJ157*AJ162+AK157*AK162+AL157*AL162+AM157*AM162+AN157*AN162+AT157*AT162+AU157*AU162+AV157*AV162+AW157*AW162+AX157*AX162+AY157*AY162+BE157*BE162+BF157*BF162+BG157*BG162+BH157*BH162+BI157*BI162+BJ157*BJ162)/(C157+D157+E157+F157+H157+G157+AI157+AJ157+AK157+AL157+AM157+AN157+AT157+AU157+AV157+AW157+AX157+AY157+BE157+BF157+BG157+BH157+BI157+BJ157)</f>
        <v>3.2085714285714286</v>
      </c>
      <c r="BO157" s="41" t="str">
        <f>LOOKUP(BN157,{0,2},{"Dropped Out","Promoted"})</f>
        <v>Promoted</v>
      </c>
    </row>
    <row r="158" spans="1:67" ht="16.8" x14ac:dyDescent="0.3">
      <c r="A158" s="22" t="s">
        <v>49</v>
      </c>
      <c r="B158" s="18" t="s">
        <v>12</v>
      </c>
      <c r="C158" s="7">
        <v>40</v>
      </c>
      <c r="D158" s="7">
        <v>40</v>
      </c>
      <c r="E158" s="7">
        <v>50</v>
      </c>
      <c r="F158" s="7">
        <v>65</v>
      </c>
      <c r="G158" s="7">
        <v>70</v>
      </c>
      <c r="H158" s="7">
        <v>61</v>
      </c>
      <c r="I158" s="35">
        <f>SUM(C158,D159,E158,F158,G158,H158)</f>
        <v>356</v>
      </c>
      <c r="J158" s="48"/>
      <c r="K158" s="72"/>
      <c r="L158" s="75"/>
      <c r="AI158" s="7">
        <v>35</v>
      </c>
      <c r="AJ158" s="7">
        <v>69</v>
      </c>
      <c r="AK158" s="7">
        <v>73</v>
      </c>
      <c r="AL158" s="7">
        <v>89</v>
      </c>
      <c r="AM158" s="7">
        <v>69</v>
      </c>
      <c r="AN158" s="7">
        <v>87</v>
      </c>
      <c r="AO158" s="45"/>
      <c r="AP158" s="48"/>
      <c r="AQ158" s="51"/>
      <c r="AR158" s="54"/>
      <c r="AS158" s="42"/>
      <c r="AT158" s="7">
        <v>81</v>
      </c>
      <c r="AU158" s="7">
        <v>62</v>
      </c>
      <c r="AV158" s="7">
        <v>80</v>
      </c>
      <c r="AW158" s="7">
        <v>76</v>
      </c>
      <c r="AX158" s="7">
        <v>70</v>
      </c>
      <c r="AY158" s="7">
        <v>75</v>
      </c>
      <c r="AZ158" s="45"/>
      <c r="BA158" s="48"/>
      <c r="BB158" s="51"/>
      <c r="BC158" s="54"/>
      <c r="BD158" s="42"/>
      <c r="BE158" s="7">
        <v>71</v>
      </c>
      <c r="BF158" s="7">
        <v>69</v>
      </c>
      <c r="BG158" s="7">
        <v>74</v>
      </c>
      <c r="BH158" s="7">
        <v>78</v>
      </c>
      <c r="BI158" s="7">
        <v>86</v>
      </c>
      <c r="BJ158" s="7">
        <v>87</v>
      </c>
      <c r="BK158" s="45"/>
      <c r="BL158" s="48"/>
      <c r="BM158" s="51"/>
      <c r="BN158" s="54"/>
      <c r="BO158" s="42"/>
    </row>
    <row r="159" spans="1:67" ht="16.8" x14ac:dyDescent="0.3">
      <c r="A159" s="22" t="s">
        <v>144</v>
      </c>
      <c r="B159" s="18"/>
      <c r="C159" s="7"/>
      <c r="D159" s="7">
        <v>70</v>
      </c>
      <c r="E159" s="7"/>
      <c r="F159" s="7"/>
      <c r="G159" s="7"/>
      <c r="H159" s="7"/>
      <c r="I159" s="13"/>
      <c r="J159" s="48"/>
      <c r="K159" s="72"/>
      <c r="L159" s="75"/>
      <c r="AI159" s="7"/>
      <c r="AJ159" s="7"/>
      <c r="AK159" s="7"/>
      <c r="AL159" s="7"/>
      <c r="AM159" s="7"/>
      <c r="AN159" s="7"/>
      <c r="AO159" s="45"/>
      <c r="AP159" s="48"/>
      <c r="AQ159" s="51"/>
      <c r="AR159" s="54"/>
      <c r="AS159" s="42"/>
      <c r="AT159" s="7"/>
      <c r="AU159" s="7"/>
      <c r="AV159" s="7"/>
      <c r="AW159" s="7"/>
      <c r="AX159" s="7"/>
      <c r="AY159" s="7"/>
      <c r="AZ159" s="45"/>
      <c r="BA159" s="48"/>
      <c r="BB159" s="51"/>
      <c r="BC159" s="54"/>
      <c r="BD159" s="42"/>
      <c r="BE159" s="7"/>
      <c r="BF159" s="7"/>
      <c r="BG159" s="7"/>
      <c r="BH159" s="7"/>
      <c r="BI159" s="7"/>
      <c r="BJ159" s="7"/>
      <c r="BK159" s="45"/>
      <c r="BL159" s="48"/>
      <c r="BM159" s="51"/>
      <c r="BN159" s="54"/>
      <c r="BO159" s="42"/>
    </row>
    <row r="160" spans="1:67" ht="16.8" x14ac:dyDescent="0.3">
      <c r="A160" s="22" t="s">
        <v>152</v>
      </c>
      <c r="B160" s="19"/>
      <c r="C160" s="7"/>
      <c r="D160" s="7"/>
      <c r="E160" s="7"/>
      <c r="F160" s="7"/>
      <c r="G160" s="7"/>
      <c r="H160" s="7"/>
      <c r="I160" s="13"/>
      <c r="J160" s="48"/>
      <c r="K160" s="72"/>
      <c r="L160" s="75"/>
      <c r="AI160" s="7"/>
      <c r="AJ160" s="7"/>
      <c r="AK160" s="7"/>
      <c r="AL160" s="7"/>
      <c r="AM160" s="7"/>
      <c r="AN160" s="7"/>
      <c r="AO160" s="45"/>
      <c r="AP160" s="48"/>
      <c r="AQ160" s="51"/>
      <c r="AR160" s="54"/>
      <c r="AS160" s="42"/>
      <c r="AT160" s="7"/>
      <c r="AU160" s="7"/>
      <c r="AV160" s="7"/>
      <c r="AW160" s="7"/>
      <c r="AX160" s="7"/>
      <c r="AY160" s="7"/>
      <c r="AZ160" s="45"/>
      <c r="BA160" s="48"/>
      <c r="BB160" s="51"/>
      <c r="BC160" s="54"/>
      <c r="BD160" s="42"/>
      <c r="BE160" s="7"/>
      <c r="BF160" s="7"/>
      <c r="BG160" s="7"/>
      <c r="BH160" s="7"/>
      <c r="BI160" s="7"/>
      <c r="BJ160" s="7"/>
      <c r="BK160" s="45"/>
      <c r="BL160" s="48"/>
      <c r="BM160" s="51"/>
      <c r="BN160" s="54"/>
      <c r="BO160" s="42"/>
    </row>
    <row r="161" spans="1:67" ht="16.8" x14ac:dyDescent="0.3">
      <c r="A161" s="22"/>
      <c r="B161" s="19" t="s">
        <v>5</v>
      </c>
      <c r="C161" s="9" t="str">
        <f>LOOKUP(C158,{0,25,30,32,33,35,37,38,40,43,45},{"F","D","C-","C","C+","B-","B","B+","A-","A","A+"})</f>
        <v>A-</v>
      </c>
      <c r="D161" s="9" t="str">
        <f>LOOKUP(D159, {0,50,60,63,66,70,73,75,80,85,90}, {"F","D","C-","C","C+","B-","B","B+","A-","A","A+"})</f>
        <v>B-</v>
      </c>
      <c r="E161" s="9" t="str">
        <f>LOOKUP(E158, {0,50,60,63,66,70,73,75,80,85,90}, {"F","D","C-","C","C+","B-","B","B+","A-","A","A+"})</f>
        <v>D</v>
      </c>
      <c r="F161" s="9" t="str">
        <f>LOOKUP(F158, {0,50,60,63,66,70,73,75,80,85,90}, {"F","D","C-","C","C+","B-","B","B+","A-","A","A+"})</f>
        <v>C</v>
      </c>
      <c r="G161" s="9" t="str">
        <f>LOOKUP(G158, {0,50,60,63,66,70,73,75,80,85,90}, {"F","D","C-","C","C+","B-","B","B+","A-","A","A+"})</f>
        <v>B-</v>
      </c>
      <c r="H161" s="9" t="str">
        <f>LOOKUP(H158, {0,50,60,63,66,70,73,75,80,85,90}, {"F","D","C-","C","C+","B-","B","B+","A-","A","A+"})</f>
        <v>C-</v>
      </c>
      <c r="I161" s="13"/>
      <c r="J161" s="48"/>
      <c r="K161" s="72"/>
      <c r="L161" s="75"/>
      <c r="AI161" s="9" t="str">
        <f>LOOKUP(AI158,{0,25,30,32,33,35,37,38,40,43,45},{"F","D","C-","C","C+","B-","B","B+","A-","A","A+"})</f>
        <v>B-</v>
      </c>
      <c r="AJ161" s="9" t="str">
        <f>LOOKUP(AJ158, {0,50,60,63,66,70,73,75,80,85,90}, {"F","D","C-","C","C+","B-","B","B+","A-","A","A+"})</f>
        <v>C+</v>
      </c>
      <c r="AK161" s="9" t="str">
        <f>LOOKUP(AK158, {0,50,60,63,66,70,73,75,80,85,90}, {"F","D","C-","C","C+","B-","B","B+","A-","A","A+"})</f>
        <v>B</v>
      </c>
      <c r="AL161" s="9" t="str">
        <f>LOOKUP(AL158, {0,50,60,63,66,70,73,75,80,85,90}, {"F","D","C-","C","C+","B-","B","B+","A-","A","A+"})</f>
        <v>A</v>
      </c>
      <c r="AM161" s="9" t="str">
        <f>LOOKUP(AM158, {0,50,60,63,66,70,73,75,80,85,90}, {"F","D","C-","C","C+","B-","B","B+","A-","A","A+"})</f>
        <v>C+</v>
      </c>
      <c r="AN161" s="9" t="str">
        <f>LOOKUP(AN158, {0,50,60,63,66,70,73,75,80,85,90}, {"F","D","C-","C","C+","B-","B","B+","A-","A","A+"})</f>
        <v>A</v>
      </c>
      <c r="AO161" s="45"/>
      <c r="AP161" s="48"/>
      <c r="AQ161" s="51"/>
      <c r="AR161" s="54"/>
      <c r="AS161" s="42"/>
      <c r="AT161" s="9" t="str">
        <f>LOOKUP(AT158, {0,50,60,63,66,70,73,75,80,85,90}, {"F","D","C-","C","C+","B-","B","B+","A-","A","A+"})</f>
        <v>A-</v>
      </c>
      <c r="AU161" s="9" t="str">
        <f>LOOKUP(AU158, {0,50,60,63,66,70,73,75,80,85,90}, {"F","D","C-","C","C+","B-","B","B+","A-","A","A+"})</f>
        <v>C-</v>
      </c>
      <c r="AV161" s="9" t="str">
        <f>LOOKUP(AV158, {0,50,60,63,66,70,73,75,80,85,90}, {"F","D","C-","C","C+","B-","B","B+","A-","A","A+"})</f>
        <v>A-</v>
      </c>
      <c r="AW161" s="9" t="str">
        <f>LOOKUP(AW158, {0,50,60,63,66,70,73,75,80,85,90}, {"F","D","C-","C","C+","B-","B","B+","A-","A","A+"})</f>
        <v>B+</v>
      </c>
      <c r="AX161" s="9" t="str">
        <f>LOOKUP(AX158, {0,50,60,63,66,70,73,75,80,85,90}, {"F","D","C-","C","C+","B-","B","B+","A-","A","A+"})</f>
        <v>B-</v>
      </c>
      <c r="AY161" s="9" t="str">
        <f>LOOKUP(AY158, {0,50,60,63,66,70,73,75,80,85,90}, {"F","D","C-","C","C+","B-","B","B+","A-","A","A+"})</f>
        <v>B+</v>
      </c>
      <c r="AZ161" s="45"/>
      <c r="BA161" s="48"/>
      <c r="BB161" s="51"/>
      <c r="BC161" s="54"/>
      <c r="BD161" s="42"/>
      <c r="BE161" s="9" t="str">
        <f>LOOKUP(BE158, {0,50,60,63,66,70,73,75,80,85,90}, {"F","D","C-","C","C+","B-","B","B+","A-","A","A+"})</f>
        <v>B-</v>
      </c>
      <c r="BF161" s="9" t="str">
        <f>LOOKUP(BF158, {0,50,60,63,66,70,73,75,80,85,90}, {"F","D","C-","C","C+","B-","B","B+","A-","A","A+"})</f>
        <v>C+</v>
      </c>
      <c r="BG161" s="9" t="str">
        <f>LOOKUP(BG158, {0,50,60,63,66,70,73,75,80,85,90}, {"F","D","C-","C","C+","B-","B","B+","A-","A","A+"})</f>
        <v>B</v>
      </c>
      <c r="BH161" s="9" t="str">
        <f>LOOKUP(BH158, {0,50,60,63,66,70,73,75,80,85,90}, {"F","D","C-","C","C+","B-","B","B+","A-","A","A+"})</f>
        <v>B+</v>
      </c>
      <c r="BI161" s="9" t="str">
        <f>LOOKUP(BI158, {0,50,60,63,66,70,73,75,80,85,90}, {"F","D","C-","C","C+","B-","B","B+","A-","A","A+"})</f>
        <v>A</v>
      </c>
      <c r="BJ161" s="9" t="str">
        <f>LOOKUP(BJ158, {0,50,60,63,66,70,73,75,80,85,90}, {"F","D","C-","C","C+","B-","B","B+","A-","A","A+"})</f>
        <v>A</v>
      </c>
      <c r="BK161" s="45"/>
      <c r="BL161" s="48"/>
      <c r="BM161" s="51"/>
      <c r="BN161" s="54"/>
      <c r="BO161" s="42"/>
    </row>
    <row r="162" spans="1:67" ht="17.399999999999999" thickBot="1" x14ac:dyDescent="0.35">
      <c r="A162" s="23"/>
      <c r="B162" s="20" t="s">
        <v>6</v>
      </c>
      <c r="C162" s="36" t="str">
        <f>LOOKUP(C158, {0,25,26,27,28,29,30,31,32,33,34,35,36,37,38,39,40,41,42,43,44,45,50}, {"0","1","1.2","1.4","1.6","1.8","2.00","2.20","2.40","2.60","2.80","3.00","3.20","3.40","3.60","3.80","4.00","4.00","4.00","4.00","4.00","4.00","4.00"})</f>
        <v>4.00</v>
      </c>
      <c r="D162" s="12" t="str">
        <f>LOOKUP(D159,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E162" s="12" t="str">
        <f>LOOKUP(E158,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F162" s="12" t="str">
        <f>LOOKUP(F158,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G162" s="12" t="str">
        <f>LOOKUP(G158,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H162" s="12" t="str">
        <f>LOOKUP(H158,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I162" s="14"/>
      <c r="J162" s="49"/>
      <c r="K162" s="73"/>
      <c r="L162" s="76"/>
      <c r="AI162" s="36" t="str">
        <f>LOOKUP(AI158, {0,25,26,27,28,29,30,31,32,33,34,35,36,37,38,39,40,41,42,43,44,45,50}, {"0","1","1.2","1.4","1.6","1.8","2.00","2.20","2.40","2.60","2.80","3.00","3.20","3.40","3.60","3.80","4.00","4.00","4.00","4.00","4.00","4.00","4.00"})</f>
        <v>3.00</v>
      </c>
      <c r="AJ162" s="12" t="str">
        <f>LOOKUP(AJ158,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2.90</v>
      </c>
      <c r="AK162" s="12" t="str">
        <f>LOOKUP(AK158,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AL162" s="12" t="str">
        <f>LOOKUP(AL158,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162" s="12" t="str">
        <f>LOOKUP(AM158,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2.90</v>
      </c>
      <c r="AN162" s="12" t="str">
        <f>LOOKUP(AN158,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162" s="46"/>
      <c r="AP162" s="49"/>
      <c r="AQ162" s="52"/>
      <c r="AR162" s="55"/>
      <c r="AS162" s="43"/>
      <c r="AT162" s="12" t="str">
        <f>LOOKUP(AT158,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162" s="12" t="str">
        <f>LOOKUP(AU158,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AV162" s="12" t="str">
        <f>LOOKUP(AV158,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W162" s="12" t="str">
        <f>LOOKUP(AW158,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AX162" s="12" t="str">
        <f>LOOKUP(AX158,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Y162" s="12" t="str">
        <f>LOOKUP(AY158,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Z162" s="46"/>
      <c r="BA162" s="49"/>
      <c r="BB162" s="52"/>
      <c r="BC162" s="55"/>
      <c r="BD162" s="43"/>
      <c r="BE162" s="12" t="str">
        <f>LOOKUP(BE158,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BF162" s="12" t="str">
        <f>LOOKUP(BF158,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2.90</v>
      </c>
      <c r="BG162" s="12" t="str">
        <f>LOOKUP(BG158,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BH162" s="12" t="str">
        <f>LOOKUP(BH158,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BI162" s="12" t="str">
        <f>LOOKUP(BI158,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J162" s="12" t="str">
        <f>LOOKUP(BJ158,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K162" s="46"/>
      <c r="BL162" s="49"/>
      <c r="BM162" s="52"/>
      <c r="BN162" s="55"/>
      <c r="BO162" s="43"/>
    </row>
    <row r="163" spans="1:67" ht="16.8" x14ac:dyDescent="0.3">
      <c r="A163" s="21">
        <v>27</v>
      </c>
      <c r="B163" s="17" t="s">
        <v>11</v>
      </c>
      <c r="C163" s="24">
        <v>2</v>
      </c>
      <c r="D163" s="7">
        <v>3</v>
      </c>
      <c r="E163" s="7">
        <v>3</v>
      </c>
      <c r="F163" s="7">
        <v>3</v>
      </c>
      <c r="G163" s="7">
        <v>3</v>
      </c>
      <c r="H163" s="7">
        <v>3</v>
      </c>
      <c r="I163" s="16">
        <f>SUM(C163:H163)</f>
        <v>17</v>
      </c>
      <c r="J163" s="47">
        <f>I164*100/600</f>
        <v>29.333333333333332</v>
      </c>
      <c r="K163" s="71">
        <f>(C163*C168+D163*D168+E163*E168+F163*F168+G163*G168+H163*H168)/(C163+D163+E163+F163+G163+H163)</f>
        <v>0.32941176470588235</v>
      </c>
      <c r="L163" s="74" t="str">
        <f>LOOKUP(K163,{0,1},{"Dropped Out"," Promoted"})</f>
        <v>Dropped Out</v>
      </c>
      <c r="AI163" s="24">
        <v>2</v>
      </c>
      <c r="AJ163" s="25">
        <v>3</v>
      </c>
      <c r="AK163" s="25">
        <v>3</v>
      </c>
      <c r="AL163" s="25">
        <v>3</v>
      </c>
      <c r="AM163" s="25">
        <v>3</v>
      </c>
      <c r="AN163" s="26">
        <v>3</v>
      </c>
      <c r="AO163" s="44">
        <f>SUM(AI164,AJ164,AK164,,AL164,AM164,AN164)</f>
        <v>0</v>
      </c>
      <c r="AP163" s="47">
        <f>AO163*100/550</f>
        <v>0</v>
      </c>
      <c r="AQ163" s="50">
        <f>(AI163*AI168+AJ163*AJ168+AK163*AK168+AL163*AL168+AM163*AM168+AN163*AN168)/(AI163+AJ163+AK163+AL163+AM163+AN163)</f>
        <v>0</v>
      </c>
      <c r="AR163" s="53">
        <f>(C163*C168+D163*D168+E163*E168+F163*F168+H163*H168+G163*G168++AI163*AI168+AJ163*AJ168+AK163*AK168+AL163*AL168+AM163*AM168+AN163*AN168)/(C163+D163+E163+F163+H163+G163+AI163+AJ163+AK163+AL163+AM163+AN163)</f>
        <v>0.16470588235294117</v>
      </c>
      <c r="AS163" s="41" t="str">
        <f>LOOKUP(AR163,{0,1.5},{"Dropped Out","Promoted"})</f>
        <v>Dropped Out</v>
      </c>
      <c r="AT163" s="24">
        <v>3</v>
      </c>
      <c r="AU163" s="25">
        <v>3</v>
      </c>
      <c r="AV163" s="25">
        <v>3</v>
      </c>
      <c r="AW163" s="25">
        <v>3</v>
      </c>
      <c r="AX163" s="25">
        <v>3</v>
      </c>
      <c r="AY163" s="26">
        <v>3</v>
      </c>
      <c r="AZ163" s="44">
        <f>SUM(AT164,AU164,AV164,,AW164,AX164,AY164)</f>
        <v>0</v>
      </c>
      <c r="BA163" s="47">
        <f>AZ163*100/600</f>
        <v>0</v>
      </c>
      <c r="BB163" s="50">
        <f>(AT163*AT168+AU163*AU168+AV163*AV168+AW163*AW168+AX163*AX168+AY163*AY168)/(AT163+AU163+AV163+AW163+AX163+AY163)</f>
        <v>0</v>
      </c>
      <c r="BC163" s="53">
        <f>(C163*C168+D163*D168+E163*E168+F163*F168+H163*H168+G163*G168+AI163*AI168+AJ163*AJ168+AK163*AK168+AL163*AL168+AM163*AM168+AN163*AN168+AT163*AT168+AU163*AU168+AV163*AV168+AW163*AW168+AX163*AX168+AY163*AY168)/(C163+D163+E163+F163+H163+G163+AI163+AJ163+AK163+AL163+AM163+AN163+AT163+AU163+AV163+AW163+AX163+AY163)</f>
        <v>0.10769230769230768</v>
      </c>
      <c r="BD163" s="41" t="str">
        <f>LOOKUP(BC163,{0,1.75},{"Dropped Out","Promoted"})</f>
        <v>Dropped Out</v>
      </c>
      <c r="BE163" s="24">
        <v>3</v>
      </c>
      <c r="BF163" s="25">
        <v>3</v>
      </c>
      <c r="BG163" s="25">
        <v>3</v>
      </c>
      <c r="BH163" s="25">
        <v>3</v>
      </c>
      <c r="BI163" s="25">
        <v>3</v>
      </c>
      <c r="BJ163" s="26">
        <v>3</v>
      </c>
      <c r="BK163" s="44">
        <f>SUM(BE164,BF164,BG164,,BH164,BI164,BJ164)</f>
        <v>0</v>
      </c>
      <c r="BL163" s="47">
        <f>BK163*100/600</f>
        <v>0</v>
      </c>
      <c r="BM163" s="50">
        <f>(BE163*BE168+BF163*BF168+BG163*BG168+BH163*BH168+BI163*BI168+BJ163*BJ168)/(BE163+BF163+BG163+BH163+BI163+BJ163)</f>
        <v>0</v>
      </c>
      <c r="BN163" s="53">
        <f>(C163*C168+D163*D168+E163*E168+F163*F168+H163*H168+G163*G168+AI163*AI168+AJ163*AJ168+AK163*AK168+AL163*AL168+AM163*AM168+AN163*AN168+AT163*AT168+AU163*AU168+AV163*AV168+AW163*AW168+AX163*AX168+AY163*AY168+BE163*BE168+BF163*BF168+BG163*BG168+BH163*BH168+BI163*BI168+BJ163*BJ168)/(C163+D163+E163+F163+H163+G163+AI163+AJ163+AK163+AL163+AM163+AN163+AT163+AU163+AV163+AW163+AX163+AY163+BE163+BF163+BG163+BH163+BI163+BJ163)</f>
        <v>0.08</v>
      </c>
      <c r="BO163" s="41" t="str">
        <f>LOOKUP(BN163,{0,2},{"Dropped Out","Promoted"})</f>
        <v>Dropped Out</v>
      </c>
    </row>
    <row r="164" spans="1:67" ht="16.8" x14ac:dyDescent="0.3">
      <c r="A164" s="22" t="s">
        <v>50</v>
      </c>
      <c r="B164" s="18" t="s">
        <v>12</v>
      </c>
      <c r="C164" s="7">
        <v>34</v>
      </c>
      <c r="D164" s="7">
        <v>33</v>
      </c>
      <c r="E164" s="7">
        <v>37</v>
      </c>
      <c r="F164" s="7">
        <v>30</v>
      </c>
      <c r="G164" s="7">
        <v>22</v>
      </c>
      <c r="H164" s="7">
        <v>20</v>
      </c>
      <c r="I164" s="35">
        <f>SUM(C164:H164)</f>
        <v>176</v>
      </c>
      <c r="J164" s="48"/>
      <c r="K164" s="72"/>
      <c r="L164" s="75"/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45"/>
      <c r="AP164" s="48"/>
      <c r="AQ164" s="51"/>
      <c r="AR164" s="54"/>
      <c r="AS164" s="42"/>
      <c r="AT164" s="7"/>
      <c r="AU164" s="7"/>
      <c r="AV164" s="7"/>
      <c r="AW164" s="7"/>
      <c r="AX164" s="7"/>
      <c r="AY164" s="7"/>
      <c r="AZ164" s="45"/>
      <c r="BA164" s="48"/>
      <c r="BB164" s="51"/>
      <c r="BC164" s="54"/>
      <c r="BD164" s="42"/>
      <c r="BE164" s="7"/>
      <c r="BF164" s="7"/>
      <c r="BG164" s="7"/>
      <c r="BH164" s="7"/>
      <c r="BI164" s="7"/>
      <c r="BJ164" s="7"/>
      <c r="BK164" s="45"/>
      <c r="BL164" s="48"/>
      <c r="BM164" s="51"/>
      <c r="BN164" s="54"/>
      <c r="BO164" s="42"/>
    </row>
    <row r="165" spans="1:67" ht="16.8" x14ac:dyDescent="0.3">
      <c r="A165" s="22"/>
      <c r="B165" s="18"/>
      <c r="C165" s="7"/>
      <c r="D165" s="7"/>
      <c r="E165" s="7"/>
      <c r="F165" s="7"/>
      <c r="G165" s="7"/>
      <c r="H165" s="7"/>
      <c r="I165" s="13"/>
      <c r="J165" s="48"/>
      <c r="K165" s="72"/>
      <c r="L165" s="75"/>
      <c r="AI165" s="7"/>
      <c r="AJ165" s="7"/>
      <c r="AK165" s="7"/>
      <c r="AL165" s="7"/>
      <c r="AM165" s="7"/>
      <c r="AN165" s="7"/>
      <c r="AO165" s="45"/>
      <c r="AP165" s="48"/>
      <c r="AQ165" s="51"/>
      <c r="AR165" s="54"/>
      <c r="AS165" s="42"/>
      <c r="AT165" s="7"/>
      <c r="AU165" s="7"/>
      <c r="AV165" s="7"/>
      <c r="AW165" s="7"/>
      <c r="AX165" s="7"/>
      <c r="AY165" s="7"/>
      <c r="AZ165" s="45"/>
      <c r="BA165" s="48"/>
      <c r="BB165" s="51"/>
      <c r="BC165" s="54"/>
      <c r="BD165" s="42"/>
      <c r="BE165" s="7"/>
      <c r="BF165" s="7"/>
      <c r="BG165" s="7"/>
      <c r="BH165" s="7"/>
      <c r="BI165" s="7"/>
      <c r="BJ165" s="7"/>
      <c r="BK165" s="45"/>
      <c r="BL165" s="48"/>
      <c r="BM165" s="51"/>
      <c r="BN165" s="54"/>
      <c r="BO165" s="42"/>
    </row>
    <row r="166" spans="1:67" ht="16.8" x14ac:dyDescent="0.3">
      <c r="A166" s="22"/>
      <c r="B166" s="19"/>
      <c r="C166" s="7"/>
      <c r="D166" s="7"/>
      <c r="E166" s="7"/>
      <c r="F166" s="7"/>
      <c r="G166" s="7"/>
      <c r="H166" s="7"/>
      <c r="I166" s="13"/>
      <c r="J166" s="48"/>
      <c r="K166" s="72"/>
      <c r="L166" s="75"/>
      <c r="AI166" s="7"/>
      <c r="AJ166" s="7"/>
      <c r="AK166" s="7"/>
      <c r="AL166" s="7"/>
      <c r="AM166" s="7"/>
      <c r="AN166" s="7"/>
      <c r="AO166" s="45"/>
      <c r="AP166" s="48"/>
      <c r="AQ166" s="51"/>
      <c r="AR166" s="54"/>
      <c r="AS166" s="42"/>
      <c r="AT166" s="7"/>
      <c r="AU166" s="7"/>
      <c r="AV166" s="7"/>
      <c r="AW166" s="7"/>
      <c r="AX166" s="7"/>
      <c r="AY166" s="7"/>
      <c r="AZ166" s="45"/>
      <c r="BA166" s="48"/>
      <c r="BB166" s="51"/>
      <c r="BC166" s="54"/>
      <c r="BD166" s="42"/>
      <c r="BE166" s="7"/>
      <c r="BF166" s="7"/>
      <c r="BG166" s="7"/>
      <c r="BH166" s="7"/>
      <c r="BI166" s="7"/>
      <c r="BJ166" s="7"/>
      <c r="BK166" s="45"/>
      <c r="BL166" s="48"/>
      <c r="BM166" s="51"/>
      <c r="BN166" s="54"/>
      <c r="BO166" s="42"/>
    </row>
    <row r="167" spans="1:67" ht="16.8" x14ac:dyDescent="0.3">
      <c r="A167" s="22"/>
      <c r="B167" s="19" t="s">
        <v>5</v>
      </c>
      <c r="C167" s="9" t="str">
        <f>LOOKUP(C164,{0,25,30,32,33,35,37,38,40,43,45},{"F","D","C-","C","C+","B-","B","B+","A-","A","A+"})</f>
        <v>C+</v>
      </c>
      <c r="D167" s="9" t="str">
        <f>LOOKUP(D164, {0,50,60,63,66,70,73,75,80,85,90}, {"F","D","C-","C","C+","B-","B","B+","A-","A","A+"})</f>
        <v>F</v>
      </c>
      <c r="E167" s="9" t="str">
        <f>LOOKUP(E164, {0,50,60,63,66,70,73,75,80,85,90}, {"F","D","C-","C","C+","B-","B","B+","A-","A","A+"})</f>
        <v>F</v>
      </c>
      <c r="F167" s="9" t="str">
        <f>LOOKUP(F164, {0,50,60,63,66,70,73,75,80,85,90}, {"F","D","C-","C","C+","B-","B","B+","A-","A","A+"})</f>
        <v>F</v>
      </c>
      <c r="G167" s="9" t="str">
        <f>LOOKUP(G164, {0,50,60,63,66,70,73,75,80,85,90}, {"F","D","C-","C","C+","B-","B","B+","A-","A","A+"})</f>
        <v>F</v>
      </c>
      <c r="H167" s="9" t="str">
        <f>LOOKUP(H164, {0,50,60,63,66,70,73,75,80,85,90}, {"F","D","C-","C","C+","B-","B","B+","A-","A","A+"})</f>
        <v>F</v>
      </c>
      <c r="I167" s="13"/>
      <c r="J167" s="48"/>
      <c r="K167" s="72"/>
      <c r="L167" s="75"/>
      <c r="AI167" s="9" t="str">
        <f>LOOKUP(AI164,{0,25,30,32,33,35,37,38,40,43,45},{"F","D","C-","C","C+","B-","B","B+","A-","A","A+"})</f>
        <v>F</v>
      </c>
      <c r="AJ167" s="9" t="str">
        <f>LOOKUP(AJ164, {0,50,60,63,66,70,73,75,80,85,90}, {"F","D","C-","C","C+","B-","B","B+","A-","A","A+"})</f>
        <v>F</v>
      </c>
      <c r="AK167" s="9" t="str">
        <f>LOOKUP(AK164, {0,50,60,63,66,70,73,75,80,85,90}, {"F","D","C-","C","C+","B-","B","B+","A-","A","A+"})</f>
        <v>F</v>
      </c>
      <c r="AL167" s="9" t="str">
        <f>LOOKUP(AL164, {0,50,60,63,66,70,73,75,80,85,90}, {"F","D","C-","C","C+","B-","B","B+","A-","A","A+"})</f>
        <v>F</v>
      </c>
      <c r="AM167" s="9" t="str">
        <f>LOOKUP(AM164, {0,50,60,63,66,70,73,75,80,85,90}, {"F","D","C-","C","C+","B-","B","B+","A-","A","A+"})</f>
        <v>F</v>
      </c>
      <c r="AN167" s="9" t="str">
        <f>LOOKUP(AN164, {0,50,60,63,66,70,73,75,80,85,90}, {"F","D","C-","C","C+","B-","B","B+","A-","A","A+"})</f>
        <v>F</v>
      </c>
      <c r="AO167" s="45"/>
      <c r="AP167" s="48"/>
      <c r="AQ167" s="51"/>
      <c r="AR167" s="54"/>
      <c r="AS167" s="42"/>
      <c r="AT167" s="9" t="str">
        <f>LOOKUP(AT164, {0,50,60,63,66,70,73,75,80,85,90}, {"F","D","C-","C","C+","B-","B","B+","A-","A","A+"})</f>
        <v>F</v>
      </c>
      <c r="AU167" s="9" t="str">
        <f>LOOKUP(AU164, {0,50,60,63,66,70,73,75,80,85,90}, {"F","D","C-","C","C+","B-","B","B+","A-","A","A+"})</f>
        <v>F</v>
      </c>
      <c r="AV167" s="9" t="str">
        <f>LOOKUP(AV164, {0,50,60,63,66,70,73,75,80,85,90}, {"F","D","C-","C","C+","B-","B","B+","A-","A","A+"})</f>
        <v>F</v>
      </c>
      <c r="AW167" s="9" t="str">
        <f>LOOKUP(AW164, {0,50,60,63,66,70,73,75,80,85,90}, {"F","D","C-","C","C+","B-","B","B+","A-","A","A+"})</f>
        <v>F</v>
      </c>
      <c r="AX167" s="9" t="str">
        <f>LOOKUP(AX164, {0,50,60,63,66,70,73,75,80,85,90}, {"F","D","C-","C","C+","B-","B","B+","A-","A","A+"})</f>
        <v>F</v>
      </c>
      <c r="AY167" s="9" t="str">
        <f>LOOKUP(AY164, {0,50,60,63,66,70,73,75,80,85,90}, {"F","D","C-","C","C+","B-","B","B+","A-","A","A+"})</f>
        <v>F</v>
      </c>
      <c r="AZ167" s="45"/>
      <c r="BA167" s="48"/>
      <c r="BB167" s="51"/>
      <c r="BC167" s="54"/>
      <c r="BD167" s="42"/>
      <c r="BE167" s="9" t="str">
        <f>LOOKUP(BE164, {0,50,60,63,66,70,73,75,80,85,90}, {"F","D","C-","C","C+","B-","B","B+","A-","A","A+"})</f>
        <v>F</v>
      </c>
      <c r="BF167" s="9" t="str">
        <f>LOOKUP(BF164, {0,50,60,63,66,70,73,75,80,85,90}, {"F","D","C-","C","C+","B-","B","B+","A-","A","A+"})</f>
        <v>F</v>
      </c>
      <c r="BG167" s="9" t="str">
        <f>LOOKUP(BG164, {0,50,60,63,66,70,73,75,80,85,90}, {"F","D","C-","C","C+","B-","B","B+","A-","A","A+"})</f>
        <v>F</v>
      </c>
      <c r="BH167" s="9" t="str">
        <f>LOOKUP(BH164, {0,50,60,63,66,70,73,75,80,85,90}, {"F","D","C-","C","C+","B-","B","B+","A-","A","A+"})</f>
        <v>F</v>
      </c>
      <c r="BI167" s="9" t="str">
        <f>LOOKUP(BI164, {0,50,60,63,66,70,73,75,80,85,90}, {"F","D","C-","C","C+","B-","B","B+","A-","A","A+"})</f>
        <v>F</v>
      </c>
      <c r="BJ167" s="9" t="str">
        <f>LOOKUP(BJ164, {0,50,60,63,66,70,73,75,80,85,90}, {"F","D","C-","C","C+","B-","B","B+","A-","A","A+"})</f>
        <v>F</v>
      </c>
      <c r="BK167" s="45"/>
      <c r="BL167" s="48"/>
      <c r="BM167" s="51"/>
      <c r="BN167" s="54"/>
      <c r="BO167" s="42"/>
    </row>
    <row r="168" spans="1:67" ht="17.399999999999999" thickBot="1" x14ac:dyDescent="0.35">
      <c r="A168" s="23"/>
      <c r="B168" s="20" t="s">
        <v>6</v>
      </c>
      <c r="C168" s="36" t="str">
        <f>LOOKUP(C164, {0,25,26,27,28,29,30,31,32,33,34,35,36,37,38,39,40,41,42,43,44,45,50}, {"0","1","1.2","1.4","1.6","1.8","2.00","2.20","2.40","2.60","2.80","3.00","3.20","3.40","3.60","3.80","4.00","4.00","4.00","4.00","4.00","4.00","4.00"})</f>
        <v>2.80</v>
      </c>
      <c r="D168" s="12" t="str">
        <f>LOOKUP(D164,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168" s="12" t="str">
        <f>LOOKUP(E164,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168" s="12" t="str">
        <f>LOOKUP(F164,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168" s="12" t="str">
        <f>LOOKUP(G164,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168" s="12" t="str">
        <f>LOOKUP(H164,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I168" s="14"/>
      <c r="J168" s="49"/>
      <c r="K168" s="73"/>
      <c r="L168" s="76"/>
      <c r="AI168" s="36" t="str">
        <f>LOOKUP(AI164, {0,25,26,27,28,29,30,31,32,33,34,35,36,37,38,39,40,41,42,43,44,45,50}, {"0","1","1.2","1.4","1.6","1.8","2.00","2.20","2.40","2.60","2.80","3.00","3.20","3.40","3.60","3.80","4.00","4.00","4.00","4.00","4.00","4.00","4.00"})</f>
        <v>0</v>
      </c>
      <c r="AJ168" s="12" t="str">
        <f>LOOKUP(AJ164,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168" s="12" t="str">
        <f>LOOKUP(AK164,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168" s="12" t="str">
        <f>LOOKUP(AL164,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168" s="12" t="str">
        <f>LOOKUP(AM164,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168" s="12" t="str">
        <f>LOOKUP(AN164,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O168" s="46"/>
      <c r="AP168" s="49"/>
      <c r="AQ168" s="52"/>
      <c r="AR168" s="55"/>
      <c r="AS168" s="43"/>
      <c r="AT168" s="12" t="str">
        <f>LOOKUP(AT164,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168" s="12" t="str">
        <f>LOOKUP(AU164,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168" s="12" t="str">
        <f>LOOKUP(AV164,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168" s="12" t="str">
        <f>LOOKUP(AW164,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168" s="12" t="str">
        <f>LOOKUP(AX164,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168" s="12" t="str">
        <f>LOOKUP(AY164,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168" s="46"/>
      <c r="BA168" s="49"/>
      <c r="BB168" s="52"/>
      <c r="BC168" s="55"/>
      <c r="BD168" s="43"/>
      <c r="BE168" s="12" t="str">
        <f>LOOKUP(BE164,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168" s="12" t="str">
        <f>LOOKUP(BF164,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168" s="12" t="str">
        <f>LOOKUP(BG164,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168" s="12" t="str">
        <f>LOOKUP(BH164,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168" s="12" t="str">
        <f>LOOKUP(BI164,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168" s="12" t="str">
        <f>LOOKUP(BJ164,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168" s="46"/>
      <c r="BL168" s="49"/>
      <c r="BM168" s="52"/>
      <c r="BN168" s="55"/>
      <c r="BO168" s="43"/>
    </row>
    <row r="169" spans="1:67" ht="16.8" x14ac:dyDescent="0.3">
      <c r="A169" s="21">
        <v>28</v>
      </c>
      <c r="B169" s="17" t="s">
        <v>11</v>
      </c>
      <c r="C169" s="24">
        <v>2</v>
      </c>
      <c r="D169" s="7">
        <v>3</v>
      </c>
      <c r="E169" s="7">
        <v>3</v>
      </c>
      <c r="F169" s="7">
        <v>3</v>
      </c>
      <c r="G169" s="7">
        <v>3</v>
      </c>
      <c r="H169" s="7">
        <v>3</v>
      </c>
      <c r="I169" s="16">
        <f>SUM(C169:H169)</f>
        <v>17</v>
      </c>
      <c r="J169" s="47">
        <f>I170*100/600</f>
        <v>13.833333333333334</v>
      </c>
      <c r="K169" s="71">
        <f>(C169*C174+D169*D174+E169*E174+F169*F174+G169*G174+H169*H174)/(C169+D169+E169+F169+G169+H169)</f>
        <v>0</v>
      </c>
      <c r="L169" s="74" t="str">
        <f>LOOKUP(K169,{0,1},{"Dropped Out"," Promoted"})</f>
        <v>Dropped Out</v>
      </c>
      <c r="AI169" s="24">
        <v>2</v>
      </c>
      <c r="AJ169" s="25">
        <v>3</v>
      </c>
      <c r="AK169" s="25">
        <v>3</v>
      </c>
      <c r="AL169" s="25">
        <v>3</v>
      </c>
      <c r="AM169" s="25">
        <v>3</v>
      </c>
      <c r="AN169" s="26">
        <v>3</v>
      </c>
      <c r="AO169" s="44">
        <f>SUM(AI170,AJ170,AK170,,AL170,AM170,AN170)</f>
        <v>0</v>
      </c>
      <c r="AP169" s="47">
        <f>AO169*100/550</f>
        <v>0</v>
      </c>
      <c r="AQ169" s="50">
        <f>(AI169*AI174+AJ169*AJ174+AK169*AK174+AL169*AL174+AM169*AM174+AN169*AN174)/(AI169+AJ169+AK169+AL169+AM169+AN169)</f>
        <v>0</v>
      </c>
      <c r="AR169" s="53">
        <f>(C169*C174+D169*D174+E169*E174+F169*F174+H169*H174+G169*G174++AI169*AI174+AJ169*AJ174+AK169*AK174+AL169*AL174+AM169*AM174+AN169*AN174)/(C169+D169+E169+F169+H169+G169+AI169+AJ169+AK169+AL169+AM169+AN169)</f>
        <v>0</v>
      </c>
      <c r="AS169" s="41" t="str">
        <f>LOOKUP(AR169,{0,1.5},{"Dropped Out","Promoted"})</f>
        <v>Dropped Out</v>
      </c>
      <c r="AT169" s="24">
        <v>3</v>
      </c>
      <c r="AU169" s="25">
        <v>3</v>
      </c>
      <c r="AV169" s="25">
        <v>3</v>
      </c>
      <c r="AW169" s="25">
        <v>3</v>
      </c>
      <c r="AX169" s="25">
        <v>3</v>
      </c>
      <c r="AY169" s="26">
        <v>3</v>
      </c>
      <c r="AZ169" s="44">
        <f>SUM(AT170,AU170,AV170,,AW170,AX170,AY170)</f>
        <v>0</v>
      </c>
      <c r="BA169" s="47">
        <f>AZ169*100/600</f>
        <v>0</v>
      </c>
      <c r="BB169" s="50">
        <f>(AT169*AT174+AU169*AU174+AV169*AV174+AW169*AW174+AX169*AX174+AY169*AY174)/(AT169+AU169+AV169+AW169+AX169+AY169)</f>
        <v>0</v>
      </c>
      <c r="BC169" s="53">
        <f>(C169*C174+D169*D174+E169*E174+F169*F174+H169*H174+G169*G174+AI169*AI174+AJ169*AJ174+AK169*AK174+AL169*AL174+AM169*AM174+AN169*AN174+AT169*AT174+AU169*AU174+AV169*AV174+AW169*AW174+AX169*AX174+AY169*AY174)/(C169+D169+E169+F169+H169+G169+AI169+AJ169+AK169+AL169+AM169+AN169+AT169+AU169+AV169+AW169+AX169+AY169)</f>
        <v>0</v>
      </c>
      <c r="BD169" s="41" t="str">
        <f>LOOKUP(BC169,{0,1.75},{"Dropped Out","Promoted"})</f>
        <v>Dropped Out</v>
      </c>
      <c r="BE169" s="24">
        <v>3</v>
      </c>
      <c r="BF169" s="25">
        <v>3</v>
      </c>
      <c r="BG169" s="25">
        <v>3</v>
      </c>
      <c r="BH169" s="25">
        <v>3</v>
      </c>
      <c r="BI169" s="25">
        <v>3</v>
      </c>
      <c r="BJ169" s="26">
        <v>3</v>
      </c>
      <c r="BK169" s="44">
        <f>SUM(BE170,BF170,BG170,,BH170,BI170,BJ170)</f>
        <v>0</v>
      </c>
      <c r="BL169" s="47">
        <f>BK169*100/600</f>
        <v>0</v>
      </c>
      <c r="BM169" s="50">
        <f>(BE169*BE174+BF169*BF174+BG169*BG174+BH169*BH174+BI169*BI174+BJ169*BJ174)/(BE169+BF169+BG169+BH169+BI169+BJ169)</f>
        <v>0</v>
      </c>
      <c r="BN169" s="53">
        <f>(C169*C174+D169*D174+E169*E174+F169*F174+H169*H174+G169*G174+AI169*AI174+AJ169*AJ174+AK169*AK174+AL169*AL174+AM169*AM174+AN169*AN174+AT169*AT174+AU169*AU174+AV169*AV174+AW169*AW174+AX169*AX174+AY169*AY174+BE169*BE174+BF169*BF174+BG169*BG174+BH169*BH174+BI169*BI174+BJ169*BJ174)/(C169+D169+E169+F169+H169+G169+AI169+AJ169+AK169+AL169+AM169+AN169+AT169+AU169+AV169+AW169+AX169+AY169+BE169+BF169+BG169+BH169+BI169+BJ169)</f>
        <v>0</v>
      </c>
      <c r="BO169" s="41" t="str">
        <f>LOOKUP(BN169,{0,2},{"Dropped Out","Promoted"})</f>
        <v>Dropped Out</v>
      </c>
    </row>
    <row r="170" spans="1:67" ht="16.8" x14ac:dyDescent="0.3">
      <c r="A170" s="22" t="s">
        <v>51</v>
      </c>
      <c r="B170" s="18" t="s">
        <v>12</v>
      </c>
      <c r="C170" s="7">
        <v>0</v>
      </c>
      <c r="D170" s="7">
        <v>0</v>
      </c>
      <c r="E170" s="7">
        <v>16</v>
      </c>
      <c r="F170" s="7">
        <v>8</v>
      </c>
      <c r="G170" s="7">
        <v>25</v>
      </c>
      <c r="H170" s="7">
        <v>34</v>
      </c>
      <c r="I170" s="35">
        <f>SUM(C170:H170)</f>
        <v>83</v>
      </c>
      <c r="J170" s="48"/>
      <c r="K170" s="72"/>
      <c r="L170" s="75"/>
      <c r="AI170" s="7">
        <v>0</v>
      </c>
      <c r="AJ170" s="7">
        <v>0</v>
      </c>
      <c r="AK170" s="7">
        <v>0</v>
      </c>
      <c r="AL170" s="7">
        <v>0</v>
      </c>
      <c r="AM170" s="7">
        <v>0</v>
      </c>
      <c r="AN170" s="7">
        <v>0</v>
      </c>
      <c r="AO170" s="45"/>
      <c r="AP170" s="48"/>
      <c r="AQ170" s="51"/>
      <c r="AR170" s="54"/>
      <c r="AS170" s="42"/>
      <c r="AT170" s="7"/>
      <c r="AU170" s="7"/>
      <c r="AV170" s="7"/>
      <c r="AW170" s="7"/>
      <c r="AX170" s="7"/>
      <c r="AY170" s="7"/>
      <c r="AZ170" s="45"/>
      <c r="BA170" s="48"/>
      <c r="BB170" s="51"/>
      <c r="BC170" s="54"/>
      <c r="BD170" s="42"/>
      <c r="BE170" s="7"/>
      <c r="BF170" s="7"/>
      <c r="BG170" s="7"/>
      <c r="BH170" s="7"/>
      <c r="BI170" s="7"/>
      <c r="BJ170" s="7"/>
      <c r="BK170" s="45"/>
      <c r="BL170" s="48"/>
      <c r="BM170" s="51"/>
      <c r="BN170" s="54"/>
      <c r="BO170" s="42"/>
    </row>
    <row r="171" spans="1:67" ht="16.8" x14ac:dyDescent="0.3">
      <c r="A171" s="22"/>
      <c r="B171" s="18"/>
      <c r="C171" s="7"/>
      <c r="D171" s="7"/>
      <c r="E171" s="7"/>
      <c r="F171" s="7"/>
      <c r="G171" s="7"/>
      <c r="H171" s="7"/>
      <c r="I171" s="13"/>
      <c r="J171" s="48"/>
      <c r="K171" s="72"/>
      <c r="L171" s="75"/>
      <c r="AI171" s="7"/>
      <c r="AJ171" s="7"/>
      <c r="AK171" s="7"/>
      <c r="AL171" s="7"/>
      <c r="AM171" s="7"/>
      <c r="AN171" s="7"/>
      <c r="AO171" s="45"/>
      <c r="AP171" s="48"/>
      <c r="AQ171" s="51"/>
      <c r="AR171" s="54"/>
      <c r="AS171" s="42"/>
      <c r="AT171" s="7"/>
      <c r="AU171" s="7"/>
      <c r="AV171" s="7"/>
      <c r="AW171" s="7"/>
      <c r="AX171" s="7"/>
      <c r="AY171" s="7"/>
      <c r="AZ171" s="45"/>
      <c r="BA171" s="48"/>
      <c r="BB171" s="51"/>
      <c r="BC171" s="54"/>
      <c r="BD171" s="42"/>
      <c r="BE171" s="7"/>
      <c r="BF171" s="7"/>
      <c r="BG171" s="7"/>
      <c r="BH171" s="7"/>
      <c r="BI171" s="7"/>
      <c r="BJ171" s="7"/>
      <c r="BK171" s="45"/>
      <c r="BL171" s="48"/>
      <c r="BM171" s="51"/>
      <c r="BN171" s="54"/>
      <c r="BO171" s="42"/>
    </row>
    <row r="172" spans="1:67" ht="16.8" x14ac:dyDescent="0.3">
      <c r="A172" s="22"/>
      <c r="B172" s="19"/>
      <c r="C172" s="7"/>
      <c r="D172" s="7"/>
      <c r="E172" s="7"/>
      <c r="F172" s="7"/>
      <c r="G172" s="7"/>
      <c r="H172" s="7"/>
      <c r="I172" s="13"/>
      <c r="J172" s="48"/>
      <c r="K172" s="72"/>
      <c r="L172" s="75"/>
      <c r="AI172" s="7"/>
      <c r="AJ172" s="7"/>
      <c r="AK172" s="7"/>
      <c r="AL172" s="7"/>
      <c r="AM172" s="7"/>
      <c r="AN172" s="7"/>
      <c r="AO172" s="45"/>
      <c r="AP172" s="48"/>
      <c r="AQ172" s="51"/>
      <c r="AR172" s="54"/>
      <c r="AS172" s="42"/>
      <c r="AT172" s="7"/>
      <c r="AU172" s="7"/>
      <c r="AV172" s="7"/>
      <c r="AW172" s="7"/>
      <c r="AX172" s="7"/>
      <c r="AY172" s="7"/>
      <c r="AZ172" s="45"/>
      <c r="BA172" s="48"/>
      <c r="BB172" s="51"/>
      <c r="BC172" s="54"/>
      <c r="BD172" s="42"/>
      <c r="BE172" s="7"/>
      <c r="BF172" s="7"/>
      <c r="BG172" s="7"/>
      <c r="BH172" s="7"/>
      <c r="BI172" s="7"/>
      <c r="BJ172" s="7"/>
      <c r="BK172" s="45"/>
      <c r="BL172" s="48"/>
      <c r="BM172" s="51"/>
      <c r="BN172" s="54"/>
      <c r="BO172" s="42"/>
    </row>
    <row r="173" spans="1:67" ht="16.8" x14ac:dyDescent="0.3">
      <c r="A173" s="22"/>
      <c r="B173" s="19" t="s">
        <v>5</v>
      </c>
      <c r="C173" s="9" t="str">
        <f>LOOKUP(C170,{0,25,30,32,33,35,37,38,40,43,45},{"F","D","C-","C","C+","B-","B","B+","A-","A","A+"})</f>
        <v>F</v>
      </c>
      <c r="D173" s="9" t="str">
        <f>LOOKUP(D170, {0,50,60,63,66,70,73,75,80,85,90}, {"F","D","C-","C","C+","B-","B","B+","A-","A","A+"})</f>
        <v>F</v>
      </c>
      <c r="E173" s="9" t="str">
        <f>LOOKUP(E170, {0,50,60,63,66,70,73,75,80,85,90}, {"F","D","C-","C","C+","B-","B","B+","A-","A","A+"})</f>
        <v>F</v>
      </c>
      <c r="F173" s="9" t="str">
        <f>LOOKUP(F170, {0,50,60,63,66,70,73,75,80,85,90}, {"F","D","C-","C","C+","B-","B","B+","A-","A","A+"})</f>
        <v>F</v>
      </c>
      <c r="G173" s="9" t="str">
        <f>LOOKUP(G170, {0,50,60,63,66,70,73,75,80,85,90}, {"F","D","C-","C","C+","B-","B","B+","A-","A","A+"})</f>
        <v>F</v>
      </c>
      <c r="H173" s="9" t="str">
        <f>LOOKUP(H170, {0,50,60,63,66,70,73,75,80,85,90}, {"F","D","C-","C","C+","B-","B","B+","A-","A","A+"})</f>
        <v>F</v>
      </c>
      <c r="I173" s="13"/>
      <c r="J173" s="48"/>
      <c r="K173" s="72"/>
      <c r="L173" s="75"/>
      <c r="AI173" s="9" t="str">
        <f>LOOKUP(AI170,{0,25,30,32,33,35,37,38,40,43,45},{"F","D","C-","C","C+","B-","B","B+","A-","A","A+"})</f>
        <v>F</v>
      </c>
      <c r="AJ173" s="9" t="str">
        <f>LOOKUP(AJ170, {0,50,60,63,66,70,73,75,80,85,90}, {"F","D","C-","C","C+","B-","B","B+","A-","A","A+"})</f>
        <v>F</v>
      </c>
      <c r="AK173" s="9" t="str">
        <f>LOOKUP(AK170, {0,50,60,63,66,70,73,75,80,85,90}, {"F","D","C-","C","C+","B-","B","B+","A-","A","A+"})</f>
        <v>F</v>
      </c>
      <c r="AL173" s="9" t="str">
        <f>LOOKUP(AL170, {0,50,60,63,66,70,73,75,80,85,90}, {"F","D","C-","C","C+","B-","B","B+","A-","A","A+"})</f>
        <v>F</v>
      </c>
      <c r="AM173" s="9" t="str">
        <f>LOOKUP(AM170, {0,50,60,63,66,70,73,75,80,85,90}, {"F","D","C-","C","C+","B-","B","B+","A-","A","A+"})</f>
        <v>F</v>
      </c>
      <c r="AN173" s="9" t="str">
        <f>LOOKUP(AN170, {0,50,60,63,66,70,73,75,80,85,90}, {"F","D","C-","C","C+","B-","B","B+","A-","A","A+"})</f>
        <v>F</v>
      </c>
      <c r="AO173" s="45"/>
      <c r="AP173" s="48"/>
      <c r="AQ173" s="51"/>
      <c r="AR173" s="54"/>
      <c r="AS173" s="42"/>
      <c r="AT173" s="9" t="str">
        <f>LOOKUP(AT170, {0,50,60,63,66,70,73,75,80,85,90}, {"F","D","C-","C","C+","B-","B","B+","A-","A","A+"})</f>
        <v>F</v>
      </c>
      <c r="AU173" s="9" t="str">
        <f>LOOKUP(AU170, {0,50,60,63,66,70,73,75,80,85,90}, {"F","D","C-","C","C+","B-","B","B+","A-","A","A+"})</f>
        <v>F</v>
      </c>
      <c r="AV173" s="9" t="str">
        <f>LOOKUP(AV170, {0,50,60,63,66,70,73,75,80,85,90}, {"F","D","C-","C","C+","B-","B","B+","A-","A","A+"})</f>
        <v>F</v>
      </c>
      <c r="AW173" s="9" t="str">
        <f>LOOKUP(AW170, {0,50,60,63,66,70,73,75,80,85,90}, {"F","D","C-","C","C+","B-","B","B+","A-","A","A+"})</f>
        <v>F</v>
      </c>
      <c r="AX173" s="9" t="str">
        <f>LOOKUP(AX170, {0,50,60,63,66,70,73,75,80,85,90}, {"F","D","C-","C","C+","B-","B","B+","A-","A","A+"})</f>
        <v>F</v>
      </c>
      <c r="AY173" s="9" t="str">
        <f>LOOKUP(AY170, {0,50,60,63,66,70,73,75,80,85,90}, {"F","D","C-","C","C+","B-","B","B+","A-","A","A+"})</f>
        <v>F</v>
      </c>
      <c r="AZ173" s="45"/>
      <c r="BA173" s="48"/>
      <c r="BB173" s="51"/>
      <c r="BC173" s="54"/>
      <c r="BD173" s="42"/>
      <c r="BE173" s="9" t="str">
        <f>LOOKUP(BE170, {0,50,60,63,66,70,73,75,80,85,90}, {"F","D","C-","C","C+","B-","B","B+","A-","A","A+"})</f>
        <v>F</v>
      </c>
      <c r="BF173" s="9" t="str">
        <f>LOOKUP(BF170, {0,50,60,63,66,70,73,75,80,85,90}, {"F","D","C-","C","C+","B-","B","B+","A-","A","A+"})</f>
        <v>F</v>
      </c>
      <c r="BG173" s="9" t="str">
        <f>LOOKUP(BG170, {0,50,60,63,66,70,73,75,80,85,90}, {"F","D","C-","C","C+","B-","B","B+","A-","A","A+"})</f>
        <v>F</v>
      </c>
      <c r="BH173" s="9" t="str">
        <f>LOOKUP(BH170, {0,50,60,63,66,70,73,75,80,85,90}, {"F","D","C-","C","C+","B-","B","B+","A-","A","A+"})</f>
        <v>F</v>
      </c>
      <c r="BI173" s="9" t="str">
        <f>LOOKUP(BI170, {0,50,60,63,66,70,73,75,80,85,90}, {"F","D","C-","C","C+","B-","B","B+","A-","A","A+"})</f>
        <v>F</v>
      </c>
      <c r="BJ173" s="9" t="str">
        <f>LOOKUP(BJ170, {0,50,60,63,66,70,73,75,80,85,90}, {"F","D","C-","C","C+","B-","B","B+","A-","A","A+"})</f>
        <v>F</v>
      </c>
      <c r="BK173" s="45"/>
      <c r="BL173" s="48"/>
      <c r="BM173" s="51"/>
      <c r="BN173" s="54"/>
      <c r="BO173" s="42"/>
    </row>
    <row r="174" spans="1:67" ht="17.399999999999999" thickBot="1" x14ac:dyDescent="0.35">
      <c r="A174" s="23"/>
      <c r="B174" s="20" t="s">
        <v>6</v>
      </c>
      <c r="C174" s="36" t="str">
        <f>LOOKUP(C170, {0,25,26,27,28,29,30,31,32,33,34,35,36,37,38,39,40,41,42,43,44,45,50}, {"0","1","1.2","1.4","1.6","1.8","2.00","2.20","2.40","2.60","2.80","3.00","3.20","3.40","3.60","3.80","4.00","4.00","4.00","4.00","4.00","4.00","4.00"})</f>
        <v>0</v>
      </c>
      <c r="D174" s="12" t="str">
        <f>LOOKUP(D170,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174" s="12" t="str">
        <f>LOOKUP(E170,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174" s="12" t="str">
        <f>LOOKUP(F170,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174" s="12" t="str">
        <f>LOOKUP(G170,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174" s="12" t="str">
        <f>LOOKUP(H170,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I174" s="14"/>
      <c r="J174" s="49"/>
      <c r="K174" s="73"/>
      <c r="L174" s="76"/>
      <c r="AI174" s="36" t="str">
        <f>LOOKUP(AI170, {0,25,26,27,28,29,30,31,32,33,34,35,36,37,38,39,40,41,42,43,44,45,50}, {"0","1","1.2","1.4","1.6","1.8","2.00","2.20","2.40","2.60","2.80","3.00","3.20","3.40","3.60","3.80","4.00","4.00","4.00","4.00","4.00","4.00","4.00"})</f>
        <v>0</v>
      </c>
      <c r="AJ174" s="12" t="str">
        <f>LOOKUP(AJ170,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174" s="12" t="str">
        <f>LOOKUP(AK170,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174" s="12" t="str">
        <f>LOOKUP(AL170,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174" s="12" t="str">
        <f>LOOKUP(AM170,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174" s="12" t="str">
        <f>LOOKUP(AN170,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O174" s="46"/>
      <c r="AP174" s="49"/>
      <c r="AQ174" s="52"/>
      <c r="AR174" s="55"/>
      <c r="AS174" s="43"/>
      <c r="AT174" s="12" t="str">
        <f>LOOKUP(AT170,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174" s="12" t="str">
        <f>LOOKUP(AU170,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174" s="12" t="str">
        <f>LOOKUP(AV170,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174" s="12" t="str">
        <f>LOOKUP(AW170,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174" s="12" t="str">
        <f>LOOKUP(AX170,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174" s="12" t="str">
        <f>LOOKUP(AY170,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174" s="46"/>
      <c r="BA174" s="49"/>
      <c r="BB174" s="52"/>
      <c r="BC174" s="55"/>
      <c r="BD174" s="43"/>
      <c r="BE174" s="12" t="str">
        <f>LOOKUP(BE170,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174" s="12" t="str">
        <f>LOOKUP(BF170,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174" s="12" t="str">
        <f>LOOKUP(BG170,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174" s="12" t="str">
        <f>LOOKUP(BH170,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174" s="12" t="str">
        <f>LOOKUP(BI170,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174" s="12" t="str">
        <f>LOOKUP(BJ170,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174" s="46"/>
      <c r="BL174" s="49"/>
      <c r="BM174" s="52"/>
      <c r="BN174" s="55"/>
      <c r="BO174" s="43"/>
    </row>
    <row r="175" spans="1:67" ht="16.8" x14ac:dyDescent="0.3">
      <c r="A175" s="21">
        <v>29</v>
      </c>
      <c r="B175" s="17" t="s">
        <v>11</v>
      </c>
      <c r="C175" s="24">
        <v>2</v>
      </c>
      <c r="D175" s="7">
        <v>3</v>
      </c>
      <c r="E175" s="7">
        <v>3</v>
      </c>
      <c r="F175" s="7">
        <v>3</v>
      </c>
      <c r="G175" s="7">
        <v>3</v>
      </c>
      <c r="H175" s="7">
        <v>3</v>
      </c>
      <c r="I175" s="16">
        <f>SUM(C175:H175)</f>
        <v>17</v>
      </c>
      <c r="J175" s="47">
        <f>I176*100/600</f>
        <v>0.5</v>
      </c>
      <c r="K175" s="71">
        <f>(C175*C180+D175*D180+E175*E180+F175*F180+G175*G180+H175*H180)/(C175+D175+E175+F175+G175+H175)</f>
        <v>0</v>
      </c>
      <c r="L175" s="74" t="str">
        <f>LOOKUP(K175,{0,1},{"Dropped Out"," Promoted"})</f>
        <v>Dropped Out</v>
      </c>
      <c r="AI175" s="24">
        <v>2</v>
      </c>
      <c r="AJ175" s="25">
        <v>3</v>
      </c>
      <c r="AK175" s="25">
        <v>3</v>
      </c>
      <c r="AL175" s="25">
        <v>3</v>
      </c>
      <c r="AM175" s="25">
        <v>3</v>
      </c>
      <c r="AN175" s="26">
        <v>3</v>
      </c>
      <c r="AO175" s="44">
        <f>SUM(AI176,AJ176,AK176,,AL176,AM176,AN176)</f>
        <v>0</v>
      </c>
      <c r="AP175" s="47">
        <f>AO175*100/550</f>
        <v>0</v>
      </c>
      <c r="AQ175" s="50">
        <f>(AI175*AI180+AJ175*AJ180+AK175*AK180+AL175*AL180+AM175*AM180+AN175*AN180)/(AI175+AJ175+AK175+AL175+AM175+AN175)</f>
        <v>0</v>
      </c>
      <c r="AR175" s="53">
        <f>(C175*C180+D175*D180+E175*E180+F175*F180+H175*H180+G175*G180++AI175*AI180+AJ175*AJ180+AK175*AK180+AL175*AL180+AM175*AM180+AN175*AN180)/(C175+D175+E175+F175+H175+G175+AI175+AJ175+AK175+AL175+AM175+AN175)</f>
        <v>0</v>
      </c>
      <c r="AS175" s="41" t="str">
        <f>LOOKUP(AR175,{0,1.5},{"Dropped Out","Promoted"})</f>
        <v>Dropped Out</v>
      </c>
      <c r="AT175" s="24">
        <v>3</v>
      </c>
      <c r="AU175" s="25">
        <v>3</v>
      </c>
      <c r="AV175" s="25">
        <v>3</v>
      </c>
      <c r="AW175" s="25">
        <v>3</v>
      </c>
      <c r="AX175" s="25">
        <v>3</v>
      </c>
      <c r="AY175" s="26">
        <v>3</v>
      </c>
      <c r="AZ175" s="44">
        <f>SUM(AT176,AU176,AV176,,AW176,AX176,AY176)</f>
        <v>0</v>
      </c>
      <c r="BA175" s="47">
        <f>AZ175*100/600</f>
        <v>0</v>
      </c>
      <c r="BB175" s="50">
        <f>(AT175*AT180+AU175*AU180+AV175*AV180+AW175*AW180+AX175*AX180+AY175*AY180)/(AT175+AU175+AV175+AW175+AX175+AY175)</f>
        <v>0</v>
      </c>
      <c r="BC175" s="53">
        <f>(C175*C180+D175*D180+E175*E180+F175*F180+H175*H180+G175*G180+AI175*AI180+AJ175*AJ180+AK175*AK180+AL175*AL180+AM175*AM180+AN175*AN180+AT175*AT180+AU175*AU180+AV175*AV180+AW175*AW180+AX175*AX180+AY175*AY180)/(C175+D175+E175+F175+H175+G175+AI175+AJ175+AK175+AL175+AM175+AN175+AT175+AU175+AV175+AW175+AX175+AY175)</f>
        <v>0</v>
      </c>
      <c r="BD175" s="41" t="str">
        <f>LOOKUP(BC175,{0,1.75},{"Dropped Out","Promoted"})</f>
        <v>Dropped Out</v>
      </c>
      <c r="BE175" s="24">
        <v>3</v>
      </c>
      <c r="BF175" s="25">
        <v>3</v>
      </c>
      <c r="BG175" s="25">
        <v>3</v>
      </c>
      <c r="BH175" s="25">
        <v>3</v>
      </c>
      <c r="BI175" s="25">
        <v>3</v>
      </c>
      <c r="BJ175" s="26">
        <v>3</v>
      </c>
      <c r="BK175" s="44">
        <f>SUM(BE176,BF176,BG176,,BH176,BI176,BJ176)</f>
        <v>0</v>
      </c>
      <c r="BL175" s="47">
        <f>BK175*100/600</f>
        <v>0</v>
      </c>
      <c r="BM175" s="50">
        <f>(BE175*BE180+BF175*BF180+BG175*BG180+BH175*BH180+BI175*BI180+BJ175*BJ180)/(BE175+BF175+BG175+BH175+BI175+BJ175)</f>
        <v>0</v>
      </c>
      <c r="BN175" s="53">
        <f>(C175*C180+D175*D180+E175*E180+F175*F180+H175*H180+G175*G180+AI175*AI180+AJ175*AJ180+AK175*AK180+AL175*AL180+AM175*AM180+AN175*AN180+AT175*AT180+AU175*AU180+AV175*AV180+AW175*AW180+AX175*AX180+AY175*AY180+BE175*BE180+BF175*BF180+BG175*BG180+BH175*BH180+BI175*BI180+BJ175*BJ180)/(C175+D175+E175+F175+H175+G175+AI175+AJ175+AK175+AL175+AM175+AN175+AT175+AU175+AV175+AW175+AX175+AY175+BE175+BF175+BG175+BH175+BI175+BJ175)</f>
        <v>0</v>
      </c>
      <c r="BO175" s="41" t="str">
        <f>LOOKUP(BN175,{0,2},{"Dropped Out","Promoted"})</f>
        <v>Dropped Out</v>
      </c>
    </row>
    <row r="176" spans="1:67" ht="16.8" x14ac:dyDescent="0.3">
      <c r="A176" s="22" t="s">
        <v>52</v>
      </c>
      <c r="B176" s="18" t="s">
        <v>12</v>
      </c>
      <c r="C176" s="7">
        <v>0</v>
      </c>
      <c r="D176" s="7">
        <v>0</v>
      </c>
      <c r="E176" s="7">
        <v>0</v>
      </c>
      <c r="F176" s="7">
        <v>0</v>
      </c>
      <c r="G176" s="7">
        <v>3</v>
      </c>
      <c r="H176" s="7">
        <v>0</v>
      </c>
      <c r="I176" s="35">
        <f>SUM(C176:H176)</f>
        <v>3</v>
      </c>
      <c r="J176" s="48"/>
      <c r="K176" s="72"/>
      <c r="L176" s="75"/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45"/>
      <c r="AP176" s="48"/>
      <c r="AQ176" s="51"/>
      <c r="AR176" s="54"/>
      <c r="AS176" s="42"/>
      <c r="AT176" s="7"/>
      <c r="AU176" s="7"/>
      <c r="AV176" s="7"/>
      <c r="AW176" s="7"/>
      <c r="AX176" s="7"/>
      <c r="AY176" s="7"/>
      <c r="AZ176" s="45"/>
      <c r="BA176" s="48"/>
      <c r="BB176" s="51"/>
      <c r="BC176" s="54"/>
      <c r="BD176" s="42"/>
      <c r="BE176" s="7"/>
      <c r="BF176" s="7"/>
      <c r="BG176" s="7"/>
      <c r="BH176" s="7"/>
      <c r="BI176" s="7"/>
      <c r="BJ176" s="7"/>
      <c r="BK176" s="45"/>
      <c r="BL176" s="48"/>
      <c r="BM176" s="51"/>
      <c r="BN176" s="54"/>
      <c r="BO176" s="42"/>
    </row>
    <row r="177" spans="1:67" ht="16.8" x14ac:dyDescent="0.3">
      <c r="A177" s="22"/>
      <c r="B177" s="18"/>
      <c r="C177" s="7"/>
      <c r="D177" s="7"/>
      <c r="E177" s="7"/>
      <c r="F177" s="7"/>
      <c r="G177" s="7"/>
      <c r="H177" s="7"/>
      <c r="I177" s="13"/>
      <c r="J177" s="48"/>
      <c r="K177" s="72"/>
      <c r="L177" s="75"/>
      <c r="AI177" s="7"/>
      <c r="AJ177" s="7"/>
      <c r="AK177" s="7"/>
      <c r="AL177" s="7"/>
      <c r="AM177" s="7"/>
      <c r="AN177" s="7"/>
      <c r="AO177" s="45"/>
      <c r="AP177" s="48"/>
      <c r="AQ177" s="51"/>
      <c r="AR177" s="54"/>
      <c r="AS177" s="42"/>
      <c r="AT177" s="7"/>
      <c r="AU177" s="7"/>
      <c r="AV177" s="7"/>
      <c r="AW177" s="7"/>
      <c r="AX177" s="7"/>
      <c r="AY177" s="7"/>
      <c r="AZ177" s="45"/>
      <c r="BA177" s="48"/>
      <c r="BB177" s="51"/>
      <c r="BC177" s="54"/>
      <c r="BD177" s="42"/>
      <c r="BE177" s="7"/>
      <c r="BF177" s="7"/>
      <c r="BG177" s="7"/>
      <c r="BH177" s="7"/>
      <c r="BI177" s="7"/>
      <c r="BJ177" s="7"/>
      <c r="BK177" s="45"/>
      <c r="BL177" s="48"/>
      <c r="BM177" s="51"/>
      <c r="BN177" s="54"/>
      <c r="BO177" s="42"/>
    </row>
    <row r="178" spans="1:67" ht="16.8" x14ac:dyDescent="0.3">
      <c r="A178" s="22"/>
      <c r="B178" s="19"/>
      <c r="C178" s="7"/>
      <c r="D178" s="7"/>
      <c r="E178" s="7"/>
      <c r="F178" s="7"/>
      <c r="G178" s="7"/>
      <c r="H178" s="7"/>
      <c r="I178" s="13"/>
      <c r="J178" s="48"/>
      <c r="K178" s="72"/>
      <c r="L178" s="75"/>
      <c r="AI178" s="7"/>
      <c r="AJ178" s="7"/>
      <c r="AK178" s="7"/>
      <c r="AL178" s="7"/>
      <c r="AM178" s="7"/>
      <c r="AN178" s="7"/>
      <c r="AO178" s="45"/>
      <c r="AP178" s="48"/>
      <c r="AQ178" s="51"/>
      <c r="AR178" s="54"/>
      <c r="AS178" s="42"/>
      <c r="AT178" s="7"/>
      <c r="AU178" s="7"/>
      <c r="AV178" s="7"/>
      <c r="AW178" s="7"/>
      <c r="AX178" s="7"/>
      <c r="AY178" s="7"/>
      <c r="AZ178" s="45"/>
      <c r="BA178" s="48"/>
      <c r="BB178" s="51"/>
      <c r="BC178" s="54"/>
      <c r="BD178" s="42"/>
      <c r="BE178" s="7"/>
      <c r="BF178" s="7"/>
      <c r="BG178" s="7"/>
      <c r="BH178" s="7"/>
      <c r="BI178" s="7"/>
      <c r="BJ178" s="7"/>
      <c r="BK178" s="45"/>
      <c r="BL178" s="48"/>
      <c r="BM178" s="51"/>
      <c r="BN178" s="54"/>
      <c r="BO178" s="42"/>
    </row>
    <row r="179" spans="1:67" ht="16.8" x14ac:dyDescent="0.3">
      <c r="A179" s="22"/>
      <c r="B179" s="19" t="s">
        <v>5</v>
      </c>
      <c r="C179" s="9" t="str">
        <f>LOOKUP(C176,{0,25,30,32,33,35,37,38,40,43,45},{"F","D","C-","C","C+","B-","B","B+","A-","A","A+"})</f>
        <v>F</v>
      </c>
      <c r="D179" s="9" t="str">
        <f>LOOKUP(D176, {0,50,60,63,66,70,73,75,80,85,90}, {"F","D","C-","C","C+","B-","B","B+","A-","A","A+"})</f>
        <v>F</v>
      </c>
      <c r="E179" s="9" t="str">
        <f>LOOKUP(E176, {0,50,60,63,66,70,73,75,80,85,90}, {"F","D","C-","C","C+","B-","B","B+","A-","A","A+"})</f>
        <v>F</v>
      </c>
      <c r="F179" s="9" t="str">
        <f>LOOKUP(F176, {0,50,60,63,66,70,73,75,80,85,90}, {"F","D","C-","C","C+","B-","B","B+","A-","A","A+"})</f>
        <v>F</v>
      </c>
      <c r="G179" s="9" t="str">
        <f>LOOKUP(G176, {0,50,60,63,66,70,73,75,80,85,90}, {"F","D","C-","C","C+","B-","B","B+","A-","A","A+"})</f>
        <v>F</v>
      </c>
      <c r="H179" s="9" t="str">
        <f>LOOKUP(H176, {0,50,60,63,66,70,73,75,80,85,90}, {"F","D","C-","C","C+","B-","B","B+","A-","A","A+"})</f>
        <v>F</v>
      </c>
      <c r="I179" s="13"/>
      <c r="J179" s="48"/>
      <c r="K179" s="72"/>
      <c r="L179" s="75"/>
      <c r="AI179" s="9" t="str">
        <f>LOOKUP(AI176,{0,25,30,32,33,35,37,38,40,43,45},{"F","D","C-","C","C+","B-","B","B+","A-","A","A+"})</f>
        <v>F</v>
      </c>
      <c r="AJ179" s="9" t="str">
        <f>LOOKUP(AJ176, {0,50,60,63,66,70,73,75,80,85,90}, {"F","D","C-","C","C+","B-","B","B+","A-","A","A+"})</f>
        <v>F</v>
      </c>
      <c r="AK179" s="9" t="str">
        <f>LOOKUP(AK176, {0,50,60,63,66,70,73,75,80,85,90}, {"F","D","C-","C","C+","B-","B","B+","A-","A","A+"})</f>
        <v>F</v>
      </c>
      <c r="AL179" s="9" t="str">
        <f>LOOKUP(AL176, {0,50,60,63,66,70,73,75,80,85,90}, {"F","D","C-","C","C+","B-","B","B+","A-","A","A+"})</f>
        <v>F</v>
      </c>
      <c r="AM179" s="9" t="str">
        <f>LOOKUP(AM176, {0,50,60,63,66,70,73,75,80,85,90}, {"F","D","C-","C","C+","B-","B","B+","A-","A","A+"})</f>
        <v>F</v>
      </c>
      <c r="AN179" s="9" t="str">
        <f>LOOKUP(AN176, {0,50,60,63,66,70,73,75,80,85,90}, {"F","D","C-","C","C+","B-","B","B+","A-","A","A+"})</f>
        <v>F</v>
      </c>
      <c r="AO179" s="45"/>
      <c r="AP179" s="48"/>
      <c r="AQ179" s="51"/>
      <c r="AR179" s="54"/>
      <c r="AS179" s="42"/>
      <c r="AT179" s="9" t="str">
        <f>LOOKUP(AT176, {0,50,60,63,66,70,73,75,80,85,90}, {"F","D","C-","C","C+","B-","B","B+","A-","A","A+"})</f>
        <v>F</v>
      </c>
      <c r="AU179" s="9" t="str">
        <f>LOOKUP(AU176, {0,50,60,63,66,70,73,75,80,85,90}, {"F","D","C-","C","C+","B-","B","B+","A-","A","A+"})</f>
        <v>F</v>
      </c>
      <c r="AV179" s="9" t="str">
        <f>LOOKUP(AV176, {0,50,60,63,66,70,73,75,80,85,90}, {"F","D","C-","C","C+","B-","B","B+","A-","A","A+"})</f>
        <v>F</v>
      </c>
      <c r="AW179" s="9" t="str">
        <f>LOOKUP(AW176, {0,50,60,63,66,70,73,75,80,85,90}, {"F","D","C-","C","C+","B-","B","B+","A-","A","A+"})</f>
        <v>F</v>
      </c>
      <c r="AX179" s="9" t="str">
        <f>LOOKUP(AX176, {0,50,60,63,66,70,73,75,80,85,90}, {"F","D","C-","C","C+","B-","B","B+","A-","A","A+"})</f>
        <v>F</v>
      </c>
      <c r="AY179" s="9" t="str">
        <f>LOOKUP(AY176, {0,50,60,63,66,70,73,75,80,85,90}, {"F","D","C-","C","C+","B-","B","B+","A-","A","A+"})</f>
        <v>F</v>
      </c>
      <c r="AZ179" s="45"/>
      <c r="BA179" s="48"/>
      <c r="BB179" s="51"/>
      <c r="BC179" s="54"/>
      <c r="BD179" s="42"/>
      <c r="BE179" s="9" t="str">
        <f>LOOKUP(BE176, {0,50,60,63,66,70,73,75,80,85,90}, {"F","D","C-","C","C+","B-","B","B+","A-","A","A+"})</f>
        <v>F</v>
      </c>
      <c r="BF179" s="9" t="str">
        <f>LOOKUP(BF176, {0,50,60,63,66,70,73,75,80,85,90}, {"F","D","C-","C","C+","B-","B","B+","A-","A","A+"})</f>
        <v>F</v>
      </c>
      <c r="BG179" s="9" t="str">
        <f>LOOKUP(BG176, {0,50,60,63,66,70,73,75,80,85,90}, {"F","D","C-","C","C+","B-","B","B+","A-","A","A+"})</f>
        <v>F</v>
      </c>
      <c r="BH179" s="9" t="str">
        <f>LOOKUP(BH176, {0,50,60,63,66,70,73,75,80,85,90}, {"F","D","C-","C","C+","B-","B","B+","A-","A","A+"})</f>
        <v>F</v>
      </c>
      <c r="BI179" s="9" t="str">
        <f>LOOKUP(BI176, {0,50,60,63,66,70,73,75,80,85,90}, {"F","D","C-","C","C+","B-","B","B+","A-","A","A+"})</f>
        <v>F</v>
      </c>
      <c r="BJ179" s="9" t="str">
        <f>LOOKUP(BJ176, {0,50,60,63,66,70,73,75,80,85,90}, {"F","D","C-","C","C+","B-","B","B+","A-","A","A+"})</f>
        <v>F</v>
      </c>
      <c r="BK179" s="45"/>
      <c r="BL179" s="48"/>
      <c r="BM179" s="51"/>
      <c r="BN179" s="54"/>
      <c r="BO179" s="42"/>
    </row>
    <row r="180" spans="1:67" ht="17.399999999999999" thickBot="1" x14ac:dyDescent="0.35">
      <c r="A180" s="23"/>
      <c r="B180" s="20" t="s">
        <v>6</v>
      </c>
      <c r="C180" s="36" t="str">
        <f>LOOKUP(C176, {0,25,26,27,28,29,30,31,32,33,34,35,36,37,38,39,40,41,42,43,44,45,50}, {"0","1","1.2","1.4","1.6","1.8","2.00","2.20","2.40","2.60","2.80","3.00","3.20","3.40","3.60","3.80","4.00","4.00","4.00","4.00","4.00","4.00","4.00"})</f>
        <v>0</v>
      </c>
      <c r="D180" s="12" t="str">
        <f>LOOKUP(D176,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180" s="12" t="str">
        <f>LOOKUP(E176,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180" s="12" t="str">
        <f>LOOKUP(F176,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180" s="12" t="str">
        <f>LOOKUP(G176,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180" s="12" t="str">
        <f>LOOKUP(H176,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I180" s="14"/>
      <c r="J180" s="49"/>
      <c r="K180" s="73"/>
      <c r="L180" s="76"/>
      <c r="AI180" s="36" t="str">
        <f>LOOKUP(AI176, {0,25,26,27,28,29,30,31,32,33,34,35,36,37,38,39,40,41,42,43,44,45,50}, {"0","1","1.2","1.4","1.6","1.8","2.00","2.20","2.40","2.60","2.80","3.00","3.20","3.40","3.60","3.80","4.00","4.00","4.00","4.00","4.00","4.00","4.00"})</f>
        <v>0</v>
      </c>
      <c r="AJ180" s="12" t="str">
        <f>LOOKUP(AJ176,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180" s="12" t="str">
        <f>LOOKUP(AK176,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180" s="12" t="str">
        <f>LOOKUP(AL176,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180" s="12" t="str">
        <f>LOOKUP(AM176,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180" s="12" t="str">
        <f>LOOKUP(AN176,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O180" s="46"/>
      <c r="AP180" s="49"/>
      <c r="AQ180" s="52"/>
      <c r="AR180" s="55"/>
      <c r="AS180" s="43"/>
      <c r="AT180" s="12" t="str">
        <f>LOOKUP(AT176,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180" s="12" t="str">
        <f>LOOKUP(AU176,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180" s="12" t="str">
        <f>LOOKUP(AV176,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180" s="12" t="str">
        <f>LOOKUP(AW176,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180" s="12" t="str">
        <f>LOOKUP(AX176,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180" s="12" t="str">
        <f>LOOKUP(AY176,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180" s="46"/>
      <c r="BA180" s="49"/>
      <c r="BB180" s="52"/>
      <c r="BC180" s="55"/>
      <c r="BD180" s="43"/>
      <c r="BE180" s="12" t="str">
        <f>LOOKUP(BE176,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180" s="12" t="str">
        <f>LOOKUP(BF176,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180" s="12" t="str">
        <f>LOOKUP(BG176,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180" s="12" t="str">
        <f>LOOKUP(BH176,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180" s="12" t="str">
        <f>LOOKUP(BI176,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180" s="12" t="str">
        <f>LOOKUP(BJ176,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180" s="46"/>
      <c r="BL180" s="49"/>
      <c r="BM180" s="52"/>
      <c r="BN180" s="55"/>
      <c r="BO180" s="43"/>
    </row>
    <row r="181" spans="1:67" ht="16.8" x14ac:dyDescent="0.3">
      <c r="A181" s="21">
        <v>30</v>
      </c>
      <c r="B181" s="17" t="s">
        <v>11</v>
      </c>
      <c r="C181" s="24">
        <v>2</v>
      </c>
      <c r="D181" s="7">
        <v>3</v>
      </c>
      <c r="E181" s="7">
        <v>3</v>
      </c>
      <c r="F181" s="7">
        <v>3</v>
      </c>
      <c r="G181" s="7">
        <v>3</v>
      </c>
      <c r="H181" s="7">
        <v>3</v>
      </c>
      <c r="I181" s="16">
        <f>SUM(C181:H181)</f>
        <v>17</v>
      </c>
      <c r="J181" s="47">
        <f>I182*100/600</f>
        <v>50.5</v>
      </c>
      <c r="K181" s="71">
        <f>(C181*C186+D181*D186+E181*E186+F181*F186+G181*G186+H181*H186)/(C181+D181+E181+F181+G181+H181)</f>
        <v>1.5352941176470589</v>
      </c>
      <c r="L181" s="74" t="str">
        <f>LOOKUP(K181,{0,1},{"Dropped Out"," Promoted"})</f>
        <v xml:space="preserve"> Promoted</v>
      </c>
      <c r="AI181" s="24">
        <v>2</v>
      </c>
      <c r="AJ181" s="25">
        <v>3</v>
      </c>
      <c r="AK181" s="25">
        <v>3</v>
      </c>
      <c r="AL181" s="25">
        <v>3</v>
      </c>
      <c r="AM181" s="25">
        <v>3</v>
      </c>
      <c r="AN181" s="26">
        <v>3</v>
      </c>
      <c r="AO181" s="44">
        <f>SUM(AI182,AJ182,AK182,,AL182,AM182,AN182)</f>
        <v>112</v>
      </c>
      <c r="AP181" s="47">
        <f>AO181*100/550</f>
        <v>20.363636363636363</v>
      </c>
      <c r="AQ181" s="50">
        <f>(AI181*AI186+AJ181*AJ186+AK181*AK186+AL181*AL186+AM181*AM186+AN181*AN186)/(AI181+AJ181+AK181+AL181+AM181+AN181)</f>
        <v>0</v>
      </c>
      <c r="AR181" s="53">
        <f>(C181*C186+D181*D186+E181*E186+F181*F186+H181*H186+G181*G186++AI181*AI186+AJ181*AJ186+AK181*AK186+AL181*AL186+AM181*AM186+AN181*AN186)/(C181+D181+E181+F181+H181+G181+AI181+AJ181+AK181+AL181+AM181+AN181)</f>
        <v>0.76764705882352946</v>
      </c>
      <c r="AS181" s="41" t="str">
        <f>LOOKUP(AR181,{0,1.5},{"Dropped Out","Promoted"})</f>
        <v>Dropped Out</v>
      </c>
      <c r="AT181" s="24">
        <v>3</v>
      </c>
      <c r="AU181" s="25">
        <v>3</v>
      </c>
      <c r="AV181" s="25">
        <v>3</v>
      </c>
      <c r="AW181" s="25">
        <v>3</v>
      </c>
      <c r="AX181" s="25">
        <v>3</v>
      </c>
      <c r="AY181" s="26">
        <v>3</v>
      </c>
      <c r="AZ181" s="44">
        <f>SUM(AT182,AU182,AV182,,AW182,AX182,AY182)</f>
        <v>0</v>
      </c>
      <c r="BA181" s="47">
        <f>AZ181*100/600</f>
        <v>0</v>
      </c>
      <c r="BB181" s="50">
        <f>(AT181*AT186+AU181*AU186+AV181*AV186+AW181*AW186+AX181*AX186+AY181*AY186)/(AT181+AU181+AV181+AW181+AX181+AY181)</f>
        <v>0</v>
      </c>
      <c r="BC181" s="53">
        <f>(C181*C186+D181*D186+E181*E186+F181*F186+H181*H186+G181*G186+AI181*AI186+AJ181*AJ186+AK181*AK186+AL181*AL186+AM181*AM186+AN181*AN186+AT181*AT186+AU181*AU186+AV181*AV186+AW181*AW186+AX181*AX186+AY181*AY186)/(C181+D181+E181+F181+H181+G181+AI181+AJ181+AK181+AL181+AM181+AN181+AT181+AU181+AV181+AW181+AX181+AY181)</f>
        <v>0.50192307692307692</v>
      </c>
      <c r="BD181" s="41" t="str">
        <f>LOOKUP(BC181,{0,1.75},{"Dropped Out","Promoted"})</f>
        <v>Dropped Out</v>
      </c>
      <c r="BE181" s="24">
        <v>3</v>
      </c>
      <c r="BF181" s="25">
        <v>3</v>
      </c>
      <c r="BG181" s="25">
        <v>3</v>
      </c>
      <c r="BH181" s="25">
        <v>3</v>
      </c>
      <c r="BI181" s="25">
        <v>3</v>
      </c>
      <c r="BJ181" s="26">
        <v>3</v>
      </c>
      <c r="BK181" s="44">
        <f>SUM(BE182,BF182,BG182,,BH182,BI182,BJ182)</f>
        <v>0</v>
      </c>
      <c r="BL181" s="47">
        <f>BK181*100/600</f>
        <v>0</v>
      </c>
      <c r="BM181" s="50">
        <f>(BE181*BE186+BF181*BF186+BG181*BG186+BH181*BH186+BI181*BI186+BJ181*BJ186)/(BE181+BF181+BG181+BH181+BI181+BJ181)</f>
        <v>0</v>
      </c>
      <c r="BN181" s="53">
        <f>(C181*C186+D181*D186+E181*E186+F181*F186+H181*H186+G181*G186+AI181*AI186+AJ181*AJ186+AK181*AK186+AL181*AL186+AM181*AM186+AN181*AN186+AT181*AT186+AU181*AU186+AV181*AV186+AW181*AW186+AX181*AX186+AY181*AY186+BE181*BE186+BF181*BF186+BG181*BG186+BH181*BH186+BI181*BI186+BJ181*BJ186)/(C181+D181+E181+F181+H181+G181+AI181+AJ181+AK181+AL181+AM181+AN181+AT181+AU181+AV181+AW181+AX181+AY181+BE181+BF181+BG181+BH181+BI181+BJ181)</f>
        <v>0.37285714285714289</v>
      </c>
      <c r="BO181" s="41" t="str">
        <f>LOOKUP(BN181,{0,2},{"Dropped Out","Promoted"})</f>
        <v>Dropped Out</v>
      </c>
    </row>
    <row r="182" spans="1:67" ht="16.8" x14ac:dyDescent="0.3">
      <c r="A182" s="22" t="s">
        <v>53</v>
      </c>
      <c r="B182" s="18" t="s">
        <v>12</v>
      </c>
      <c r="C182" s="7">
        <v>32</v>
      </c>
      <c r="D182" s="7">
        <v>50</v>
      </c>
      <c r="E182" s="7">
        <v>50</v>
      </c>
      <c r="F182" s="7">
        <v>55</v>
      </c>
      <c r="G182" s="7">
        <v>62</v>
      </c>
      <c r="H182" s="7">
        <v>54</v>
      </c>
      <c r="I182" s="35">
        <f>SUM(C182:H182)</f>
        <v>303</v>
      </c>
      <c r="J182" s="48"/>
      <c r="K182" s="72"/>
      <c r="L182" s="75"/>
      <c r="AI182" s="7">
        <v>0</v>
      </c>
      <c r="AJ182" s="7">
        <v>13</v>
      </c>
      <c r="AK182" s="7">
        <v>0</v>
      </c>
      <c r="AL182" s="7">
        <v>42</v>
      </c>
      <c r="AM182" s="7">
        <v>27</v>
      </c>
      <c r="AN182" s="7">
        <v>30</v>
      </c>
      <c r="AO182" s="45"/>
      <c r="AP182" s="48"/>
      <c r="AQ182" s="51"/>
      <c r="AR182" s="54"/>
      <c r="AS182" s="42"/>
      <c r="AT182" s="7"/>
      <c r="AU182" s="7"/>
      <c r="AV182" s="7"/>
      <c r="AW182" s="7"/>
      <c r="AX182" s="7"/>
      <c r="AY182" s="7"/>
      <c r="AZ182" s="45"/>
      <c r="BA182" s="48"/>
      <c r="BB182" s="51"/>
      <c r="BC182" s="54"/>
      <c r="BD182" s="42"/>
      <c r="BE182" s="7"/>
      <c r="BF182" s="7"/>
      <c r="BG182" s="7"/>
      <c r="BH182" s="7"/>
      <c r="BI182" s="7"/>
      <c r="BJ182" s="7"/>
      <c r="BK182" s="45"/>
      <c r="BL182" s="48"/>
      <c r="BM182" s="51"/>
      <c r="BN182" s="54"/>
      <c r="BO182" s="42"/>
    </row>
    <row r="183" spans="1:67" ht="16.8" x14ac:dyDescent="0.3">
      <c r="A183" s="22"/>
      <c r="B183" s="18"/>
      <c r="C183" s="7"/>
      <c r="D183" s="7"/>
      <c r="E183" s="7"/>
      <c r="F183" s="7"/>
      <c r="G183" s="7"/>
      <c r="H183" s="7"/>
      <c r="I183" s="13"/>
      <c r="J183" s="48"/>
      <c r="K183" s="72"/>
      <c r="L183" s="75"/>
      <c r="AI183" s="7"/>
      <c r="AJ183" s="7"/>
      <c r="AK183" s="7"/>
      <c r="AL183" s="7"/>
      <c r="AM183" s="7"/>
      <c r="AN183" s="7"/>
      <c r="AO183" s="45"/>
      <c r="AP183" s="48"/>
      <c r="AQ183" s="51"/>
      <c r="AR183" s="54"/>
      <c r="AS183" s="42"/>
      <c r="AT183" s="7"/>
      <c r="AU183" s="7"/>
      <c r="AV183" s="7"/>
      <c r="AW183" s="7"/>
      <c r="AX183" s="7"/>
      <c r="AY183" s="7"/>
      <c r="AZ183" s="45"/>
      <c r="BA183" s="48"/>
      <c r="BB183" s="51"/>
      <c r="BC183" s="54"/>
      <c r="BD183" s="42"/>
      <c r="BE183" s="7"/>
      <c r="BF183" s="7"/>
      <c r="BG183" s="7"/>
      <c r="BH183" s="7"/>
      <c r="BI183" s="7"/>
      <c r="BJ183" s="7"/>
      <c r="BK183" s="45"/>
      <c r="BL183" s="48"/>
      <c r="BM183" s="51"/>
      <c r="BN183" s="54"/>
      <c r="BO183" s="42"/>
    </row>
    <row r="184" spans="1:67" ht="16.8" x14ac:dyDescent="0.3">
      <c r="A184" s="22"/>
      <c r="B184" s="19"/>
      <c r="C184" s="7"/>
      <c r="D184" s="7"/>
      <c r="E184" s="7"/>
      <c r="F184" s="7"/>
      <c r="G184" s="7"/>
      <c r="H184" s="7"/>
      <c r="I184" s="13"/>
      <c r="J184" s="48"/>
      <c r="K184" s="72"/>
      <c r="L184" s="75"/>
      <c r="AI184" s="7"/>
      <c r="AJ184" s="7"/>
      <c r="AK184" s="7"/>
      <c r="AL184" s="7"/>
      <c r="AM184" s="7"/>
      <c r="AN184" s="7"/>
      <c r="AO184" s="45"/>
      <c r="AP184" s="48"/>
      <c r="AQ184" s="51"/>
      <c r="AR184" s="54"/>
      <c r="AS184" s="42"/>
      <c r="AT184" s="7"/>
      <c r="AU184" s="7"/>
      <c r="AV184" s="7"/>
      <c r="AW184" s="7"/>
      <c r="AX184" s="7"/>
      <c r="AY184" s="7"/>
      <c r="AZ184" s="45"/>
      <c r="BA184" s="48"/>
      <c r="BB184" s="51"/>
      <c r="BC184" s="54"/>
      <c r="BD184" s="42"/>
      <c r="BE184" s="7"/>
      <c r="BF184" s="7"/>
      <c r="BG184" s="7"/>
      <c r="BH184" s="7"/>
      <c r="BI184" s="7"/>
      <c r="BJ184" s="7"/>
      <c r="BK184" s="45"/>
      <c r="BL184" s="48"/>
      <c r="BM184" s="51"/>
      <c r="BN184" s="54"/>
      <c r="BO184" s="42"/>
    </row>
    <row r="185" spans="1:67" ht="16.8" x14ac:dyDescent="0.3">
      <c r="A185" s="22"/>
      <c r="B185" s="19" t="s">
        <v>5</v>
      </c>
      <c r="C185" s="9" t="str">
        <f>LOOKUP(C182,{0,25,30,32,33,35,37,38,40,43,45},{"F","D","C-","C","C+","B-","B","B+","A-","A","A+"})</f>
        <v>C</v>
      </c>
      <c r="D185" s="9" t="str">
        <f>LOOKUP(D182, {0,50,60,63,66,70,73,75,80,85,90}, {"F","D","C-","C","C+","B-","B","B+","A-","A","A+"})</f>
        <v>D</v>
      </c>
      <c r="E185" s="9" t="str">
        <f>LOOKUP(E182, {0,50,60,63,66,70,73,75,80,85,90}, {"F","D","C-","C","C+","B-","B","B+","A-","A","A+"})</f>
        <v>D</v>
      </c>
      <c r="F185" s="9" t="str">
        <f>LOOKUP(F182, {0,50,60,63,66,70,73,75,80,85,90}, {"F","D","C-","C","C+","B-","B","B+","A-","A","A+"})</f>
        <v>D</v>
      </c>
      <c r="G185" s="9" t="str">
        <f>LOOKUP(G182, {0,50,60,63,66,70,73,75,80,85,90}, {"F","D","C-","C","C+","B-","B","B+","A-","A","A+"})</f>
        <v>C-</v>
      </c>
      <c r="H185" s="9" t="str">
        <f>LOOKUP(H182, {0,50,60,63,66,70,73,75,80,85,90}, {"F","D","C-","C","C+","B-","B","B+","A-","A","A+"})</f>
        <v>D</v>
      </c>
      <c r="I185" s="13"/>
      <c r="J185" s="48"/>
      <c r="K185" s="72"/>
      <c r="L185" s="75"/>
      <c r="AI185" s="9" t="str">
        <f>LOOKUP(AI182,{0,25,30,32,33,35,37,38,40,43,45},{"F","D","C-","C","C+","B-","B","B+","A-","A","A+"})</f>
        <v>F</v>
      </c>
      <c r="AJ185" s="9" t="str">
        <f>LOOKUP(AJ182, {0,50,60,63,66,70,73,75,80,85,90}, {"F","D","C-","C","C+","B-","B","B+","A-","A","A+"})</f>
        <v>F</v>
      </c>
      <c r="AK185" s="9" t="str">
        <f>LOOKUP(AK182, {0,50,60,63,66,70,73,75,80,85,90}, {"F","D","C-","C","C+","B-","B","B+","A-","A","A+"})</f>
        <v>F</v>
      </c>
      <c r="AL185" s="9" t="str">
        <f>LOOKUP(AL182, {0,50,60,63,66,70,73,75,80,85,90}, {"F","D","C-","C","C+","B-","B","B+","A-","A","A+"})</f>
        <v>F</v>
      </c>
      <c r="AM185" s="9" t="str">
        <f>LOOKUP(AM182, {0,50,60,63,66,70,73,75,80,85,90}, {"F","D","C-","C","C+","B-","B","B+","A-","A","A+"})</f>
        <v>F</v>
      </c>
      <c r="AN185" s="9" t="str">
        <f>LOOKUP(AN182, {0,50,60,63,66,70,73,75,80,85,90}, {"F","D","C-","C","C+","B-","B","B+","A-","A","A+"})</f>
        <v>F</v>
      </c>
      <c r="AO185" s="45"/>
      <c r="AP185" s="48"/>
      <c r="AQ185" s="51"/>
      <c r="AR185" s="54"/>
      <c r="AS185" s="42"/>
      <c r="AT185" s="9" t="str">
        <f>LOOKUP(AT182, {0,50,60,63,66,70,73,75,80,85,90}, {"F","D","C-","C","C+","B-","B","B+","A-","A","A+"})</f>
        <v>F</v>
      </c>
      <c r="AU185" s="9" t="str">
        <f>LOOKUP(AU182, {0,50,60,63,66,70,73,75,80,85,90}, {"F","D","C-","C","C+","B-","B","B+","A-","A","A+"})</f>
        <v>F</v>
      </c>
      <c r="AV185" s="9" t="str">
        <f>LOOKUP(AV182, {0,50,60,63,66,70,73,75,80,85,90}, {"F","D","C-","C","C+","B-","B","B+","A-","A","A+"})</f>
        <v>F</v>
      </c>
      <c r="AW185" s="9" t="str">
        <f>LOOKUP(AW182, {0,50,60,63,66,70,73,75,80,85,90}, {"F","D","C-","C","C+","B-","B","B+","A-","A","A+"})</f>
        <v>F</v>
      </c>
      <c r="AX185" s="9" t="str">
        <f>LOOKUP(AX182, {0,50,60,63,66,70,73,75,80,85,90}, {"F","D","C-","C","C+","B-","B","B+","A-","A","A+"})</f>
        <v>F</v>
      </c>
      <c r="AY185" s="9" t="str">
        <f>LOOKUP(AY182, {0,50,60,63,66,70,73,75,80,85,90}, {"F","D","C-","C","C+","B-","B","B+","A-","A","A+"})</f>
        <v>F</v>
      </c>
      <c r="AZ185" s="45"/>
      <c r="BA185" s="48"/>
      <c r="BB185" s="51"/>
      <c r="BC185" s="54"/>
      <c r="BD185" s="42"/>
      <c r="BE185" s="9" t="str">
        <f>LOOKUP(BE182, {0,50,60,63,66,70,73,75,80,85,90}, {"F","D","C-","C","C+","B-","B","B+","A-","A","A+"})</f>
        <v>F</v>
      </c>
      <c r="BF185" s="9" t="str">
        <f>LOOKUP(BF182, {0,50,60,63,66,70,73,75,80,85,90}, {"F","D","C-","C","C+","B-","B","B+","A-","A","A+"})</f>
        <v>F</v>
      </c>
      <c r="BG185" s="9" t="str">
        <f>LOOKUP(BG182, {0,50,60,63,66,70,73,75,80,85,90}, {"F","D","C-","C","C+","B-","B","B+","A-","A","A+"})</f>
        <v>F</v>
      </c>
      <c r="BH185" s="9" t="str">
        <f>LOOKUP(BH182, {0,50,60,63,66,70,73,75,80,85,90}, {"F","D","C-","C","C+","B-","B","B+","A-","A","A+"})</f>
        <v>F</v>
      </c>
      <c r="BI185" s="9" t="str">
        <f>LOOKUP(BI182, {0,50,60,63,66,70,73,75,80,85,90}, {"F","D","C-","C","C+","B-","B","B+","A-","A","A+"})</f>
        <v>F</v>
      </c>
      <c r="BJ185" s="9" t="str">
        <f>LOOKUP(BJ182, {0,50,60,63,66,70,73,75,80,85,90}, {"F","D","C-","C","C+","B-","B","B+","A-","A","A+"})</f>
        <v>F</v>
      </c>
      <c r="BK185" s="45"/>
      <c r="BL185" s="48"/>
      <c r="BM185" s="51"/>
      <c r="BN185" s="54"/>
      <c r="BO185" s="42"/>
    </row>
    <row r="186" spans="1:67" ht="17.399999999999999" thickBot="1" x14ac:dyDescent="0.35">
      <c r="A186" s="23"/>
      <c r="B186" s="20" t="s">
        <v>6</v>
      </c>
      <c r="C186" s="36" t="str">
        <f>LOOKUP(C182, {0,25,26,27,28,29,30,31,32,33,34,35,36,37,38,39,40,41,42,43,44,45,50}, {"0","1","1.2","1.4","1.6","1.8","2.00","2.20","2.40","2.60","2.80","3.00","3.20","3.40","3.60","3.80","4.00","4.00","4.00","4.00","4.00","4.00","4.00"})</f>
        <v>2.40</v>
      </c>
      <c r="D186" s="12" t="str">
        <f>LOOKUP(D182,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E186" s="12" t="str">
        <f>LOOKUP(E182,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F186" s="12" t="str">
        <f>LOOKUP(F182,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1.5</v>
      </c>
      <c r="G186" s="12" t="str">
        <f>LOOKUP(G182,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H186" s="12" t="str">
        <f>LOOKUP(H182,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1.4</v>
      </c>
      <c r="I186" s="14"/>
      <c r="J186" s="49"/>
      <c r="K186" s="73"/>
      <c r="L186" s="76"/>
      <c r="AI186" s="36" t="str">
        <f>LOOKUP(AI182, {0,25,26,27,28,29,30,31,32,33,34,35,36,37,38,39,40,41,42,43,44,45,50}, {"0","1","1.2","1.4","1.6","1.8","2.00","2.20","2.40","2.60","2.80","3.00","3.20","3.40","3.60","3.80","4.00","4.00","4.00","4.00","4.00","4.00","4.00"})</f>
        <v>0</v>
      </c>
      <c r="AJ186" s="12" t="str">
        <f>LOOKUP(AJ182,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186" s="12" t="str">
        <f>LOOKUP(AK182,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186" s="12" t="str">
        <f>LOOKUP(AL182,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186" s="12" t="str">
        <f>LOOKUP(AM182,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186" s="12" t="str">
        <f>LOOKUP(AN182,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O186" s="46"/>
      <c r="AP186" s="49"/>
      <c r="AQ186" s="52"/>
      <c r="AR186" s="55"/>
      <c r="AS186" s="43"/>
      <c r="AT186" s="12" t="str">
        <f>LOOKUP(AT182,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186" s="12" t="str">
        <f>LOOKUP(AU182,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186" s="12" t="str">
        <f>LOOKUP(AV182,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186" s="12" t="str">
        <f>LOOKUP(AW182,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186" s="12" t="str">
        <f>LOOKUP(AX182,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186" s="12" t="str">
        <f>LOOKUP(AY182,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186" s="46"/>
      <c r="BA186" s="49"/>
      <c r="BB186" s="52"/>
      <c r="BC186" s="55"/>
      <c r="BD186" s="43"/>
      <c r="BE186" s="12" t="str">
        <f>LOOKUP(BE182,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186" s="12" t="str">
        <f>LOOKUP(BF182,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186" s="12" t="str">
        <f>LOOKUP(BG182,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186" s="12" t="str">
        <f>LOOKUP(BH182,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186" s="12" t="str">
        <f>LOOKUP(BI182,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186" s="12" t="str">
        <f>LOOKUP(BJ182,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186" s="46"/>
      <c r="BL186" s="49"/>
      <c r="BM186" s="52"/>
      <c r="BN186" s="55"/>
      <c r="BO186" s="43"/>
    </row>
    <row r="187" spans="1:67" ht="16.8" x14ac:dyDescent="0.3">
      <c r="A187" s="21">
        <v>31</v>
      </c>
      <c r="B187" s="17" t="s">
        <v>11</v>
      </c>
      <c r="C187" s="24">
        <v>2</v>
      </c>
      <c r="D187" s="7">
        <v>3</v>
      </c>
      <c r="E187" s="7">
        <v>3</v>
      </c>
      <c r="F187" s="7">
        <v>3</v>
      </c>
      <c r="G187" s="7">
        <v>3</v>
      </c>
      <c r="H187" s="7">
        <v>3</v>
      </c>
      <c r="I187" s="16">
        <f>SUM(C187:H187)</f>
        <v>17</v>
      </c>
      <c r="J187" s="47">
        <f>I188*100/600</f>
        <v>61.666666666666664</v>
      </c>
      <c r="K187" s="71">
        <f>(C187*C192+D187*D192+E187*E192+F187*F192+G187*G192+H187*H192)/(C187+D187+E187+F187+G187+H187)</f>
        <v>2.7647058823529411</v>
      </c>
      <c r="L187" s="74" t="str">
        <f>LOOKUP(K187,{0,1},{"Dropped Out"," Promoted"})</f>
        <v xml:space="preserve"> Promoted</v>
      </c>
      <c r="AI187" s="24">
        <v>2</v>
      </c>
      <c r="AJ187" s="25">
        <v>3</v>
      </c>
      <c r="AK187" s="25">
        <v>3</v>
      </c>
      <c r="AL187" s="25">
        <v>3</v>
      </c>
      <c r="AM187" s="25">
        <v>3</v>
      </c>
      <c r="AN187" s="26">
        <v>3</v>
      </c>
      <c r="AO187" s="44">
        <f>SUM(AI188,AJ188,AK188,,AL188,AM188,AN188)</f>
        <v>439</v>
      </c>
      <c r="AP187" s="47">
        <f>AO187*100/550</f>
        <v>79.818181818181813</v>
      </c>
      <c r="AQ187" s="50">
        <f>(AI187*AI192+AJ187*AJ192+AK187*AK192+AL187*AL192+AM187*AM192+AN187*AN192)/(AI187+AJ187+AK187+AL187+AM187+AN187)</f>
        <v>3.5941176470588232</v>
      </c>
      <c r="AR187" s="53">
        <f>(C187*C192+D187*D192+E187*E192+F187*F192+H187*H192+G187*G192++AI187*AI192+AJ187*AJ192+AK187*AK192+AL187*AL192+AM187*AM192+AN187*AN192)/(C187+D187+E187+F187+H187+G187+AI187+AJ187+AK187+AL187+AM187+AN187)</f>
        <v>3.1794117647058826</v>
      </c>
      <c r="AS187" s="41" t="str">
        <f>LOOKUP(AR187,{0,1.5},{"Dropped Out","Promoted"})</f>
        <v>Promoted</v>
      </c>
      <c r="AT187" s="24">
        <v>3</v>
      </c>
      <c r="AU187" s="25">
        <v>3</v>
      </c>
      <c r="AV187" s="25">
        <v>3</v>
      </c>
      <c r="AW187" s="25">
        <v>3</v>
      </c>
      <c r="AX187" s="25">
        <v>3</v>
      </c>
      <c r="AY187" s="26">
        <v>3</v>
      </c>
      <c r="AZ187" s="44">
        <f>SUM(AT188,AU188,AV188,,AW188,AX188,AY188)</f>
        <v>456</v>
      </c>
      <c r="BA187" s="47">
        <f>AZ187*100/600</f>
        <v>76</v>
      </c>
      <c r="BB187" s="50">
        <f>(AT187*AT192+AU187*AU192+AV187*AV192+AW187*AW192+AX187*AX192+AY187*AY192)/(AT187+AU187+AV187+AW187+AX187+AY187)</f>
        <v>3.4666666666666668</v>
      </c>
      <c r="BC187" s="53">
        <f>(C187*C192+D187*D192+E187*E192+F187*F192+H187*H192+G187*G192+AI187*AI192+AJ187*AJ192+AK187*AK192+AL187*AL192+AM187*AM192+AN187*AN192+AT187*AT192+AU187*AU192+AV187*AV192+AW187*AW192+AX187*AX192+AY187*AY192)/(C187+D187+E187+F187+H187+G187+AI187+AJ187+AK187+AL187+AM187+AN187+AT187+AU187+AV187+AW187+AX187+AY187)</f>
        <v>3.2788461538461542</v>
      </c>
      <c r="BD187" s="41" t="str">
        <f>LOOKUP(BC187,{0,1.75},{"Dropped Out","Promoted"})</f>
        <v>Promoted</v>
      </c>
      <c r="BE187" s="24">
        <v>3</v>
      </c>
      <c r="BF187" s="25">
        <v>3</v>
      </c>
      <c r="BG187" s="25">
        <v>3</v>
      </c>
      <c r="BH187" s="25">
        <v>3</v>
      </c>
      <c r="BI187" s="25">
        <v>3</v>
      </c>
      <c r="BJ187" s="26">
        <v>3</v>
      </c>
      <c r="BK187" s="44">
        <f>SUM(BE188,BF188,BG188,,BH188,BI188,BJ188)</f>
        <v>443</v>
      </c>
      <c r="BL187" s="47">
        <f>BK187*100/600</f>
        <v>73.833333333333329</v>
      </c>
      <c r="BM187" s="50">
        <f>(BE187*BE192+BF187*BF192+BG187*BG192+BH187*BH192+BI187*BI192+BJ187*BJ192)/(BE187+BF187+BG187+BH187+BI187+BJ187)</f>
        <v>3.2166666666666668</v>
      </c>
      <c r="BN187" s="53">
        <f>(C187*C192+D187*D192+E187*E192+F187*F192+H187*H192+G187*G192+AI187*AI192+AJ187*AJ192+AK187*AK192+AL187*AL192+AM187*AM192+AN187*AN192+AT187*AT192+AU187*AU192+AV187*AV192+AW187*AW192+AX187*AX192+AY187*AY192+BE187*BE192+BF187*BF192+BG187*BG192+BH187*BH192+BI187*BI192+BJ187*BJ192)/(C187+D187+E187+F187+H187+G187+AI187+AJ187+AK187+AL187+AM187+AN187+AT187+AU187+AV187+AW187+AX187+AY187+BE187+BF187+BG187+BH187+BI187+BJ187)</f>
        <v>3.2628571428571438</v>
      </c>
      <c r="BO187" s="41" t="str">
        <f>LOOKUP(BN187,{0,2},{"Dropped Out","Promoted"})</f>
        <v>Promoted</v>
      </c>
    </row>
    <row r="188" spans="1:67" ht="16.8" x14ac:dyDescent="0.3">
      <c r="A188" s="22" t="s">
        <v>54</v>
      </c>
      <c r="B188" s="18" t="s">
        <v>12</v>
      </c>
      <c r="C188" s="7">
        <v>40</v>
      </c>
      <c r="D188" s="7">
        <v>56</v>
      </c>
      <c r="E188" s="7">
        <v>62</v>
      </c>
      <c r="F188" s="7">
        <v>71</v>
      </c>
      <c r="G188" s="7">
        <v>73</v>
      </c>
      <c r="H188" s="7">
        <v>68</v>
      </c>
      <c r="I188" s="35">
        <f>SUM(C188:H188)</f>
        <v>370</v>
      </c>
      <c r="J188" s="48"/>
      <c r="K188" s="72"/>
      <c r="L188" s="75"/>
      <c r="AI188" s="7">
        <v>40</v>
      </c>
      <c r="AJ188" s="7">
        <v>73</v>
      </c>
      <c r="AK188" s="7">
        <v>65</v>
      </c>
      <c r="AL188" s="7">
        <v>92</v>
      </c>
      <c r="AM188" s="7">
        <v>79</v>
      </c>
      <c r="AN188" s="7">
        <v>90</v>
      </c>
      <c r="AO188" s="45"/>
      <c r="AP188" s="48"/>
      <c r="AQ188" s="51"/>
      <c r="AR188" s="54"/>
      <c r="AS188" s="42"/>
      <c r="AT188" s="7">
        <v>86</v>
      </c>
      <c r="AU188" s="7">
        <v>67</v>
      </c>
      <c r="AV188" s="7">
        <v>71</v>
      </c>
      <c r="AW188" s="7">
        <v>81</v>
      </c>
      <c r="AX188" s="7">
        <v>81</v>
      </c>
      <c r="AY188" s="7">
        <v>70</v>
      </c>
      <c r="AZ188" s="45"/>
      <c r="BA188" s="48"/>
      <c r="BB188" s="51"/>
      <c r="BC188" s="54"/>
      <c r="BD188" s="42"/>
      <c r="BE188" s="7">
        <v>75</v>
      </c>
      <c r="BF188" s="7">
        <v>66</v>
      </c>
      <c r="BG188" s="7">
        <v>61</v>
      </c>
      <c r="BH188" s="7">
        <v>71</v>
      </c>
      <c r="BI188" s="7">
        <v>88</v>
      </c>
      <c r="BJ188" s="7">
        <v>82</v>
      </c>
      <c r="BK188" s="45"/>
      <c r="BL188" s="48"/>
      <c r="BM188" s="51"/>
      <c r="BN188" s="54"/>
      <c r="BO188" s="42"/>
    </row>
    <row r="189" spans="1:67" ht="16.8" x14ac:dyDescent="0.3">
      <c r="A189" s="22" t="s">
        <v>153</v>
      </c>
      <c r="B189" s="18"/>
      <c r="C189" s="7"/>
      <c r="D189" s="7"/>
      <c r="E189" s="7"/>
      <c r="F189" s="7"/>
      <c r="G189" s="7"/>
      <c r="H189" s="7"/>
      <c r="I189" s="13"/>
      <c r="J189" s="48"/>
      <c r="K189" s="72"/>
      <c r="L189" s="75"/>
      <c r="AI189" s="7"/>
      <c r="AJ189" s="7"/>
      <c r="AK189" s="7"/>
      <c r="AL189" s="7"/>
      <c r="AM189" s="7"/>
      <c r="AN189" s="7"/>
      <c r="AO189" s="45"/>
      <c r="AP189" s="48"/>
      <c r="AQ189" s="51"/>
      <c r="AR189" s="54"/>
      <c r="AS189" s="42"/>
      <c r="AT189" s="7"/>
      <c r="AU189" s="7"/>
      <c r="AV189" s="7"/>
      <c r="AW189" s="7"/>
      <c r="AX189" s="7"/>
      <c r="AY189" s="7"/>
      <c r="AZ189" s="45"/>
      <c r="BA189" s="48"/>
      <c r="BB189" s="51"/>
      <c r="BC189" s="54"/>
      <c r="BD189" s="42"/>
      <c r="BE189" s="7"/>
      <c r="BF189" s="7"/>
      <c r="BG189" s="7"/>
      <c r="BH189" s="7"/>
      <c r="BI189" s="7"/>
      <c r="BJ189" s="7"/>
      <c r="BK189" s="45"/>
      <c r="BL189" s="48"/>
      <c r="BM189" s="51"/>
      <c r="BN189" s="54"/>
      <c r="BO189" s="42"/>
    </row>
    <row r="190" spans="1:67" ht="16.8" x14ac:dyDescent="0.3">
      <c r="A190" s="22" t="s">
        <v>154</v>
      </c>
      <c r="B190" s="19"/>
      <c r="C190" s="7"/>
      <c r="D190" s="7"/>
      <c r="E190" s="7"/>
      <c r="F190" s="7"/>
      <c r="G190" s="7"/>
      <c r="H190" s="7"/>
      <c r="I190" s="13"/>
      <c r="J190" s="48"/>
      <c r="K190" s="72"/>
      <c r="L190" s="75"/>
      <c r="AI190" s="7"/>
      <c r="AJ190" s="7"/>
      <c r="AK190" s="7"/>
      <c r="AL190" s="7"/>
      <c r="AM190" s="7"/>
      <c r="AN190" s="7"/>
      <c r="AO190" s="45"/>
      <c r="AP190" s="48"/>
      <c r="AQ190" s="51"/>
      <c r="AR190" s="54"/>
      <c r="AS190" s="42"/>
      <c r="AT190" s="7"/>
      <c r="AU190" s="7"/>
      <c r="AV190" s="7"/>
      <c r="AW190" s="7"/>
      <c r="AX190" s="7"/>
      <c r="AY190" s="7"/>
      <c r="AZ190" s="45"/>
      <c r="BA190" s="48"/>
      <c r="BB190" s="51"/>
      <c r="BC190" s="54"/>
      <c r="BD190" s="42"/>
      <c r="BE190" s="7"/>
      <c r="BF190" s="7"/>
      <c r="BG190" s="7"/>
      <c r="BH190" s="7"/>
      <c r="BI190" s="7"/>
      <c r="BJ190" s="7"/>
      <c r="BK190" s="45"/>
      <c r="BL190" s="48"/>
      <c r="BM190" s="51"/>
      <c r="BN190" s="54"/>
      <c r="BO190" s="42"/>
    </row>
    <row r="191" spans="1:67" ht="16.8" x14ac:dyDescent="0.3">
      <c r="A191" s="22"/>
      <c r="B191" s="19" t="s">
        <v>5</v>
      </c>
      <c r="C191" s="9" t="str">
        <f>LOOKUP(C188,{0,25,30,32,33,35,37,38,40,43,45},{"F","D","C-","C","C+","B-","B","B+","A-","A","A+"})</f>
        <v>A-</v>
      </c>
      <c r="D191" s="9" t="str">
        <f>LOOKUP(D188, {0,50,60,63,66,70,73,75,80,85,90}, {"F","D","C-","C","C+","B-","B","B+","A-","A","A+"})</f>
        <v>D</v>
      </c>
      <c r="E191" s="9" t="str">
        <f>LOOKUP(E188, {0,50,60,63,66,70,73,75,80,85,90}, {"F","D","C-","C","C+","B-","B","B+","A-","A","A+"})</f>
        <v>C-</v>
      </c>
      <c r="F191" s="9" t="str">
        <f>LOOKUP(F188, {0,50,60,63,66,70,73,75,80,85,90}, {"F","D","C-","C","C+","B-","B","B+","A-","A","A+"})</f>
        <v>B-</v>
      </c>
      <c r="G191" s="9" t="str">
        <f>LOOKUP(G188, {0,50,60,63,66,70,73,75,80,85,90}, {"F","D","C-","C","C+","B-","B","B+","A-","A","A+"})</f>
        <v>B</v>
      </c>
      <c r="H191" s="9" t="str">
        <f>LOOKUP(H188, {0,50,60,63,66,70,73,75,80,85,90}, {"F","D","C-","C","C+","B-","B","B+","A-","A","A+"})</f>
        <v>C+</v>
      </c>
      <c r="I191" s="13"/>
      <c r="J191" s="48"/>
      <c r="K191" s="72"/>
      <c r="L191" s="75"/>
      <c r="AI191" s="9" t="str">
        <f>LOOKUP(AI188,{0,25,30,32,33,35,37,38,40,43,45},{"F","D","C-","C","C+","B-","B","B+","A-","A","A+"})</f>
        <v>A-</v>
      </c>
      <c r="AJ191" s="9" t="str">
        <f>LOOKUP(AJ188, {0,50,60,63,66,70,73,75,80,85,90}, {"F","D","C-","C","C+","B-","B","B+","A-","A","A+"})</f>
        <v>B</v>
      </c>
      <c r="AK191" s="9" t="str">
        <f>LOOKUP(AK188, {0,50,60,63,66,70,73,75,80,85,90}, {"F","D","C-","C","C+","B-","B","B+","A-","A","A+"})</f>
        <v>C</v>
      </c>
      <c r="AL191" s="9" t="str">
        <f>LOOKUP(AL188, {0,50,60,63,66,70,73,75,80,85,90}, {"F","D","C-","C","C+","B-","B","B+","A-","A","A+"})</f>
        <v>A+</v>
      </c>
      <c r="AM191" s="9" t="str">
        <f>LOOKUP(AM188, {0,50,60,63,66,70,73,75,80,85,90}, {"F","D","C-","C","C+","B-","B","B+","A-","A","A+"})</f>
        <v>B+</v>
      </c>
      <c r="AN191" s="9" t="str">
        <f>LOOKUP(AN188, {0,50,60,63,66,70,73,75,80,85,90}, {"F","D","C-","C","C+","B-","B","B+","A-","A","A+"})</f>
        <v>A+</v>
      </c>
      <c r="AO191" s="45"/>
      <c r="AP191" s="48"/>
      <c r="AQ191" s="51"/>
      <c r="AR191" s="54"/>
      <c r="AS191" s="42"/>
      <c r="AT191" s="9" t="str">
        <f>LOOKUP(AT188, {0,50,60,63,66,70,73,75,80,85,90}, {"F","D","C-","C","C+","B-","B","B+","A-","A","A+"})</f>
        <v>A</v>
      </c>
      <c r="AU191" s="9" t="str">
        <f>LOOKUP(AU188, {0,50,60,63,66,70,73,75,80,85,90}, {"F","D","C-","C","C+","B-","B","B+","A-","A","A+"})</f>
        <v>C+</v>
      </c>
      <c r="AV191" s="9" t="str">
        <f>LOOKUP(AV188, {0,50,60,63,66,70,73,75,80,85,90}, {"F","D","C-","C","C+","B-","B","B+","A-","A","A+"})</f>
        <v>B-</v>
      </c>
      <c r="AW191" s="9" t="str">
        <f>LOOKUP(AW188, {0,50,60,63,66,70,73,75,80,85,90}, {"F","D","C-","C","C+","B-","B","B+","A-","A","A+"})</f>
        <v>A-</v>
      </c>
      <c r="AX191" s="9" t="str">
        <f>LOOKUP(AX188, {0,50,60,63,66,70,73,75,80,85,90}, {"F","D","C-","C","C+","B-","B","B+","A-","A","A+"})</f>
        <v>A-</v>
      </c>
      <c r="AY191" s="9" t="str">
        <f>LOOKUP(AY188, {0,50,60,63,66,70,73,75,80,85,90}, {"F","D","C-","C","C+","B-","B","B+","A-","A","A+"})</f>
        <v>B-</v>
      </c>
      <c r="AZ191" s="45"/>
      <c r="BA191" s="48"/>
      <c r="BB191" s="51"/>
      <c r="BC191" s="54"/>
      <c r="BD191" s="42"/>
      <c r="BE191" s="9" t="str">
        <f>LOOKUP(BE188, {0,50,60,63,66,70,73,75,80,85,90}, {"F","D","C-","C","C+","B-","B","B+","A-","A","A+"})</f>
        <v>B+</v>
      </c>
      <c r="BF191" s="9" t="str">
        <f>LOOKUP(BF188, {0,50,60,63,66,70,73,75,80,85,90}, {"F","D","C-","C","C+","B-","B","B+","A-","A","A+"})</f>
        <v>C+</v>
      </c>
      <c r="BG191" s="9" t="str">
        <f>LOOKUP(BG188, {0,50,60,63,66,70,73,75,80,85,90}, {"F","D","C-","C","C+","B-","B","B+","A-","A","A+"})</f>
        <v>C-</v>
      </c>
      <c r="BH191" s="9" t="str">
        <f>LOOKUP(BH188, {0,50,60,63,66,70,73,75,80,85,90}, {"F","D","C-","C","C+","B-","B","B+","A-","A","A+"})</f>
        <v>B-</v>
      </c>
      <c r="BI191" s="9" t="str">
        <f>LOOKUP(BI188, {0,50,60,63,66,70,73,75,80,85,90}, {"F","D","C-","C","C+","B-","B","B+","A-","A","A+"})</f>
        <v>A</v>
      </c>
      <c r="BJ191" s="9" t="str">
        <f>LOOKUP(BJ188, {0,50,60,63,66,70,73,75,80,85,90}, {"F","D","C-","C","C+","B-","B","B+","A-","A","A+"})</f>
        <v>A-</v>
      </c>
      <c r="BK191" s="45"/>
      <c r="BL191" s="48"/>
      <c r="BM191" s="51"/>
      <c r="BN191" s="54"/>
      <c r="BO191" s="42"/>
    </row>
    <row r="192" spans="1:67" ht="17.399999999999999" thickBot="1" x14ac:dyDescent="0.35">
      <c r="A192" s="23"/>
      <c r="B192" s="20" t="s">
        <v>6</v>
      </c>
      <c r="C192" s="36" t="str">
        <f>LOOKUP(C188, {0,25,26,27,28,29,30,31,32,33,34,35,36,37,38,39,40,41,42,43,44,45,50}, {"0","1","1.2","1.4","1.6","1.8","2.00","2.20","2.40","2.60","2.80","3.00","3.20","3.40","3.60","3.80","4.00","4.00","4.00","4.00","4.00","4.00","4.00"})</f>
        <v>4.00</v>
      </c>
      <c r="D192" s="12" t="str">
        <f>LOOKUP(D188,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E192" s="12" t="str">
        <f>LOOKUP(E188,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F192" s="12" t="str">
        <f>LOOKUP(F188,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G192" s="12" t="str">
        <f>LOOKUP(G188,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H192" s="12" t="str">
        <f>LOOKUP(H188,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2.80</v>
      </c>
      <c r="I192" s="14"/>
      <c r="J192" s="49"/>
      <c r="K192" s="73"/>
      <c r="L192" s="76"/>
      <c r="AI192" s="36" t="str">
        <f>LOOKUP(AI188, {0,25,26,27,28,29,30,31,32,33,34,35,36,37,38,39,40,41,42,43,44,45,50}, {"0","1","1.2","1.4","1.6","1.8","2.00","2.20","2.40","2.60","2.80","3.00","3.20","3.40","3.60","3.80","4.00","4.00","4.00","4.00","4.00","4.00","4.00"})</f>
        <v>4.00</v>
      </c>
      <c r="AJ192" s="12" t="str">
        <f>LOOKUP(AJ188,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AK192" s="12" t="str">
        <f>LOOKUP(AK188,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AL192" s="12" t="str">
        <f>LOOKUP(AL188,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192" s="12" t="str">
        <f>LOOKUP(AM188,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3.90</v>
      </c>
      <c r="AN192" s="12" t="str">
        <f>LOOKUP(AN188,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192" s="46"/>
      <c r="AP192" s="49"/>
      <c r="AQ192" s="52"/>
      <c r="AR192" s="55"/>
      <c r="AS192" s="43"/>
      <c r="AT192" s="12" t="str">
        <f>LOOKUP(AT188,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192" s="12" t="str">
        <f>LOOKUP(AU188,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AV192" s="12" t="str">
        <f>LOOKUP(AV188,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AW192" s="12" t="str">
        <f>LOOKUP(AW188,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X192" s="12" t="str">
        <f>LOOKUP(AX188,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Y192" s="12" t="str">
        <f>LOOKUP(AY188,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Z192" s="46"/>
      <c r="BA192" s="49"/>
      <c r="BB192" s="52"/>
      <c r="BC192" s="55"/>
      <c r="BD192" s="43"/>
      <c r="BE192" s="12" t="str">
        <f>LOOKUP(BE188,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BF192" s="12" t="str">
        <f>LOOKUP(BF188,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BG192" s="12" t="str">
        <f>LOOKUP(BG188,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BH192" s="12" t="str">
        <f>LOOKUP(BH188,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BI192" s="12" t="str">
        <f>LOOKUP(BI188,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J192" s="12" t="str">
        <f>LOOKUP(BJ188,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K192" s="46"/>
      <c r="BL192" s="49"/>
      <c r="BM192" s="52"/>
      <c r="BN192" s="55"/>
      <c r="BO192" s="43"/>
    </row>
    <row r="193" spans="1:67" ht="16.8" x14ac:dyDescent="0.3">
      <c r="A193" s="21">
        <v>32</v>
      </c>
      <c r="B193" s="17" t="s">
        <v>11</v>
      </c>
      <c r="C193" s="24">
        <v>2</v>
      </c>
      <c r="D193" s="7">
        <v>3</v>
      </c>
      <c r="E193" s="7">
        <v>3</v>
      </c>
      <c r="F193" s="7">
        <v>3</v>
      </c>
      <c r="G193" s="7">
        <v>3</v>
      </c>
      <c r="H193" s="7">
        <v>3</v>
      </c>
      <c r="I193" s="16">
        <f>SUM(C193:H193)</f>
        <v>17</v>
      </c>
      <c r="J193" s="47">
        <f>I194*100/600</f>
        <v>42.166666666666664</v>
      </c>
      <c r="K193" s="71">
        <f>(C193*C198+D193*D198+E193*E198+F193*F198+G193*G198+H193*H198)/(C193+D193+E193+F193+G193+H193)</f>
        <v>0.52941176470588236</v>
      </c>
      <c r="L193" s="74" t="str">
        <f>LOOKUP(K193,{0,1},{"Dropped Out"," Promoted"})</f>
        <v>Dropped Out</v>
      </c>
      <c r="AI193" s="24">
        <v>2</v>
      </c>
      <c r="AJ193" s="25">
        <v>3</v>
      </c>
      <c r="AK193" s="25">
        <v>3</v>
      </c>
      <c r="AL193" s="25">
        <v>3</v>
      </c>
      <c r="AM193" s="25">
        <v>3</v>
      </c>
      <c r="AN193" s="26">
        <v>3</v>
      </c>
      <c r="AO193" s="44">
        <f>SUM(AI194,AJ194,AK194,,AL194,AM194,AN194)</f>
        <v>0</v>
      </c>
      <c r="AP193" s="47">
        <f>AO193*100/550</f>
        <v>0</v>
      </c>
      <c r="AQ193" s="50">
        <f>(AI193*AI198+AJ193*AJ198+AK193*AK198+AL193*AL198+AM193*AM198+AN193*AN198)/(AI193+AJ193+AK193+AL193+AM193+AN193)</f>
        <v>0</v>
      </c>
      <c r="AR193" s="53">
        <f>(C193*C198+D193*D198+E193*E198+F193*F198+H193*H198+G193*G198++AI193*AI198+AJ193*AJ198+AK193*AK198+AL193*AL198+AM193*AM198+AN193*AN198)/(C193+D193+E193+F193+H193+G193+AI193+AJ193+AK193+AL193+AM193+AN193)</f>
        <v>0.26470588235294118</v>
      </c>
      <c r="AS193" s="41" t="str">
        <f>LOOKUP(AR193,{0,1.5},{"Dropped Out","Promoted"})</f>
        <v>Dropped Out</v>
      </c>
      <c r="AT193" s="24">
        <v>3</v>
      </c>
      <c r="AU193" s="25">
        <v>3</v>
      </c>
      <c r="AV193" s="25">
        <v>3</v>
      </c>
      <c r="AW193" s="25">
        <v>3</v>
      </c>
      <c r="AX193" s="25">
        <v>3</v>
      </c>
      <c r="AY193" s="26">
        <v>3</v>
      </c>
      <c r="AZ193" s="44">
        <f>SUM(AT194,AU194,AV194,,AW194,AX194,AY194)</f>
        <v>0</v>
      </c>
      <c r="BA193" s="47">
        <f>AZ193*100/600</f>
        <v>0</v>
      </c>
      <c r="BB193" s="50">
        <f>(AT193*AT198+AU193*AU198+AV193*AV198+AW193*AW198+AX193*AX198+AY193*AY198)/(AT193+AU193+AV193+AW193+AX193+AY193)</f>
        <v>0</v>
      </c>
      <c r="BC193" s="53">
        <f>(C193*C198+D193*D198+E193*E198+F193*F198+H193*H198+G193*G198+AI193*AI198+AJ193*AJ198+AK193*AK198+AL193*AL198+AM193*AM198+AN193*AN198+AT193*AT198+AU193*AU198+AV193*AV198+AW193*AW198+AX193*AX198+AY193*AY198)/(C193+D193+E193+F193+H193+G193+AI193+AJ193+AK193+AL193+AM193+AN193+AT193+AU193+AV193+AW193+AX193+AY193)</f>
        <v>0.17307692307692307</v>
      </c>
      <c r="BD193" s="41" t="str">
        <f>LOOKUP(BC193,{0,1.75},{"Dropped Out","Promoted"})</f>
        <v>Dropped Out</v>
      </c>
      <c r="BE193" s="24">
        <v>3</v>
      </c>
      <c r="BF193" s="25">
        <v>3</v>
      </c>
      <c r="BG193" s="25">
        <v>3</v>
      </c>
      <c r="BH193" s="25">
        <v>3</v>
      </c>
      <c r="BI193" s="25">
        <v>3</v>
      </c>
      <c r="BJ193" s="26">
        <v>3</v>
      </c>
      <c r="BK193" s="44">
        <f>SUM(BE194,BF194,BG194,,BH194,BI194,BJ194)</f>
        <v>0</v>
      </c>
      <c r="BL193" s="47">
        <f>BK193*100/600</f>
        <v>0</v>
      </c>
      <c r="BM193" s="50">
        <f>(BE193*BE198+BF193*BF198+BG193*BG198+BH193*BH198+BI193*BI198+BJ193*BJ198)/(BE193+BF193+BG193+BH193+BI193+BJ193)</f>
        <v>0</v>
      </c>
      <c r="BN193" s="53">
        <f>(C193*C198+D193*D198+E193*E198+F193*F198+H193*H198+G193*G198+AI193*AI198+AJ193*AJ198+AK193*AK198+AL193*AL198+AM193*AM198+AN193*AN198+AT193*AT198+AU193*AU198+AV193*AV198+AW193*AW198+AX193*AX198+AY193*AY198+BE193*BE198+BF193*BF198+BG193*BG198+BH193*BH198+BI193*BI198+BJ193*BJ198)/(C193+D193+E193+F193+H193+G193+AI193+AJ193+AK193+AL193+AM193+AN193+AT193+AU193+AV193+AW193+AX193+AY193+BE193+BF193+BG193+BH193+BI193+BJ193)</f>
        <v>0.12857142857142856</v>
      </c>
      <c r="BO193" s="41" t="str">
        <f>LOOKUP(BN193,{0,2},{"Dropped Out","Promoted"})</f>
        <v>Dropped Out</v>
      </c>
    </row>
    <row r="194" spans="1:67" ht="16.8" x14ac:dyDescent="0.3">
      <c r="A194" s="22" t="s">
        <v>55</v>
      </c>
      <c r="B194" s="18" t="s">
        <v>12</v>
      </c>
      <c r="C194" s="7">
        <v>35</v>
      </c>
      <c r="D194" s="7">
        <v>44</v>
      </c>
      <c r="E194" s="7">
        <v>45</v>
      </c>
      <c r="F194" s="7">
        <v>43</v>
      </c>
      <c r="G194" s="7">
        <v>50</v>
      </c>
      <c r="H194" s="7">
        <v>36</v>
      </c>
      <c r="I194" s="35">
        <f>SUM(C194:H194)</f>
        <v>253</v>
      </c>
      <c r="J194" s="48"/>
      <c r="K194" s="72"/>
      <c r="L194" s="75"/>
      <c r="AI194" s="7"/>
      <c r="AJ194" s="7"/>
      <c r="AK194" s="7"/>
      <c r="AL194" s="7"/>
      <c r="AM194" s="7"/>
      <c r="AN194" s="7"/>
      <c r="AO194" s="45"/>
      <c r="AP194" s="48"/>
      <c r="AQ194" s="51"/>
      <c r="AR194" s="54"/>
      <c r="AS194" s="42"/>
      <c r="AT194" s="7"/>
      <c r="AU194" s="7"/>
      <c r="AV194" s="7"/>
      <c r="AW194" s="7"/>
      <c r="AX194" s="7"/>
      <c r="AY194" s="7"/>
      <c r="AZ194" s="45"/>
      <c r="BA194" s="48"/>
      <c r="BB194" s="51"/>
      <c r="BC194" s="54"/>
      <c r="BD194" s="42"/>
      <c r="BE194" s="7"/>
      <c r="BF194" s="7"/>
      <c r="BG194" s="7"/>
      <c r="BH194" s="7"/>
      <c r="BI194" s="7"/>
      <c r="BJ194" s="7"/>
      <c r="BK194" s="45"/>
      <c r="BL194" s="48"/>
      <c r="BM194" s="51"/>
      <c r="BN194" s="54"/>
      <c r="BO194" s="42"/>
    </row>
    <row r="195" spans="1:67" ht="16.8" x14ac:dyDescent="0.3">
      <c r="A195" s="22"/>
      <c r="B195" s="18"/>
      <c r="C195" s="7"/>
      <c r="D195" s="7"/>
      <c r="E195" s="7"/>
      <c r="F195" s="7"/>
      <c r="G195" s="7"/>
      <c r="H195" s="7"/>
      <c r="I195" s="13"/>
      <c r="J195" s="48"/>
      <c r="K195" s="72"/>
      <c r="L195" s="75"/>
      <c r="AI195" s="7"/>
      <c r="AJ195" s="7"/>
      <c r="AK195" s="7"/>
      <c r="AL195" s="7"/>
      <c r="AM195" s="7"/>
      <c r="AN195" s="7"/>
      <c r="AO195" s="45"/>
      <c r="AP195" s="48"/>
      <c r="AQ195" s="51"/>
      <c r="AR195" s="54"/>
      <c r="AS195" s="42"/>
      <c r="AT195" s="7"/>
      <c r="AU195" s="7"/>
      <c r="AV195" s="7"/>
      <c r="AW195" s="7"/>
      <c r="AX195" s="7"/>
      <c r="AY195" s="7"/>
      <c r="AZ195" s="45"/>
      <c r="BA195" s="48"/>
      <c r="BB195" s="51"/>
      <c r="BC195" s="54"/>
      <c r="BD195" s="42"/>
      <c r="BE195" s="7"/>
      <c r="BF195" s="7"/>
      <c r="BG195" s="7"/>
      <c r="BH195" s="7"/>
      <c r="BI195" s="7"/>
      <c r="BJ195" s="7"/>
      <c r="BK195" s="45"/>
      <c r="BL195" s="48"/>
      <c r="BM195" s="51"/>
      <c r="BN195" s="54"/>
      <c r="BO195" s="42"/>
    </row>
    <row r="196" spans="1:67" ht="16.8" x14ac:dyDescent="0.3">
      <c r="A196" s="22"/>
      <c r="B196" s="19"/>
      <c r="C196" s="7"/>
      <c r="D196" s="7"/>
      <c r="E196" s="7"/>
      <c r="F196" s="7"/>
      <c r="G196" s="7"/>
      <c r="H196" s="7"/>
      <c r="I196" s="13"/>
      <c r="J196" s="48"/>
      <c r="K196" s="72"/>
      <c r="L196" s="75"/>
      <c r="AI196" s="7"/>
      <c r="AJ196" s="7"/>
      <c r="AK196" s="7"/>
      <c r="AL196" s="7"/>
      <c r="AM196" s="7"/>
      <c r="AN196" s="7"/>
      <c r="AO196" s="45"/>
      <c r="AP196" s="48"/>
      <c r="AQ196" s="51"/>
      <c r="AR196" s="54"/>
      <c r="AS196" s="42"/>
      <c r="AT196" s="7"/>
      <c r="AU196" s="7"/>
      <c r="AV196" s="7"/>
      <c r="AW196" s="7"/>
      <c r="AX196" s="7"/>
      <c r="AY196" s="7"/>
      <c r="AZ196" s="45"/>
      <c r="BA196" s="48"/>
      <c r="BB196" s="51"/>
      <c r="BC196" s="54"/>
      <c r="BD196" s="42"/>
      <c r="BE196" s="7"/>
      <c r="BF196" s="7"/>
      <c r="BG196" s="7"/>
      <c r="BH196" s="7"/>
      <c r="BI196" s="7"/>
      <c r="BJ196" s="7"/>
      <c r="BK196" s="45"/>
      <c r="BL196" s="48"/>
      <c r="BM196" s="51"/>
      <c r="BN196" s="54"/>
      <c r="BO196" s="42"/>
    </row>
    <row r="197" spans="1:67" ht="16.8" x14ac:dyDescent="0.3">
      <c r="A197" s="22"/>
      <c r="B197" s="19" t="s">
        <v>5</v>
      </c>
      <c r="C197" s="9" t="str">
        <f>LOOKUP(C194,{0,25,30,32,33,35,37,38,40,43,45},{"F","D","C-","C","C+","B-","B","B+","A-","A","A+"})</f>
        <v>B-</v>
      </c>
      <c r="D197" s="9" t="str">
        <f>LOOKUP(D194, {0,50,60,63,66,70,73,75,80,85,90}, {"F","D","C-","C","C+","B-","B","B+","A-","A","A+"})</f>
        <v>F</v>
      </c>
      <c r="E197" s="9" t="str">
        <f>LOOKUP(E194, {0,50,60,63,66,70,73,75,80,85,90}, {"F","D","C-","C","C+","B-","B","B+","A-","A","A+"})</f>
        <v>F</v>
      </c>
      <c r="F197" s="9" t="str">
        <f>LOOKUP(F194, {0,50,60,63,66,70,73,75,80,85,90}, {"F","D","C-","C","C+","B-","B","B+","A-","A","A+"})</f>
        <v>F</v>
      </c>
      <c r="G197" s="9" t="str">
        <f>LOOKUP(G194, {0,50,60,63,66,70,73,75,80,85,90}, {"F","D","C-","C","C+","B-","B","B+","A-","A","A+"})</f>
        <v>D</v>
      </c>
      <c r="H197" s="9" t="str">
        <f>LOOKUP(H194, {0,50,60,63,66,70,73,75,80,85,90}, {"F","D","C-","C","C+","B-","B","B+","A-","A","A+"})</f>
        <v>F</v>
      </c>
      <c r="I197" s="13"/>
      <c r="J197" s="48"/>
      <c r="K197" s="72"/>
      <c r="L197" s="75"/>
      <c r="AI197" s="9" t="str">
        <f>LOOKUP(AI194,{0,25,30,32,33,35,37,38,40,43,45},{"F","D","C-","C","C+","B-","B","B+","A-","A","A+"})</f>
        <v>F</v>
      </c>
      <c r="AJ197" s="9" t="str">
        <f>LOOKUP(AJ194, {0,50,60,63,66,70,73,75,80,85,90}, {"F","D","C-","C","C+","B-","B","B+","A-","A","A+"})</f>
        <v>F</v>
      </c>
      <c r="AK197" s="9" t="str">
        <f>LOOKUP(AK194, {0,50,60,63,66,70,73,75,80,85,90}, {"F","D","C-","C","C+","B-","B","B+","A-","A","A+"})</f>
        <v>F</v>
      </c>
      <c r="AL197" s="9" t="str">
        <f>LOOKUP(AL194, {0,50,60,63,66,70,73,75,80,85,90}, {"F","D","C-","C","C+","B-","B","B+","A-","A","A+"})</f>
        <v>F</v>
      </c>
      <c r="AM197" s="9" t="str">
        <f>LOOKUP(AM194, {0,50,60,63,66,70,73,75,80,85,90}, {"F","D","C-","C","C+","B-","B","B+","A-","A","A+"})</f>
        <v>F</v>
      </c>
      <c r="AN197" s="9" t="str">
        <f>LOOKUP(AN194, {0,50,60,63,66,70,73,75,80,85,90}, {"F","D","C-","C","C+","B-","B","B+","A-","A","A+"})</f>
        <v>F</v>
      </c>
      <c r="AO197" s="45"/>
      <c r="AP197" s="48"/>
      <c r="AQ197" s="51"/>
      <c r="AR197" s="54"/>
      <c r="AS197" s="42"/>
      <c r="AT197" s="9" t="str">
        <f>LOOKUP(AT194, {0,50,60,63,66,70,73,75,80,85,90}, {"F","D","C-","C","C+","B-","B","B+","A-","A","A+"})</f>
        <v>F</v>
      </c>
      <c r="AU197" s="9" t="str">
        <f>LOOKUP(AU194, {0,50,60,63,66,70,73,75,80,85,90}, {"F","D","C-","C","C+","B-","B","B+","A-","A","A+"})</f>
        <v>F</v>
      </c>
      <c r="AV197" s="9" t="str">
        <f>LOOKUP(AV194, {0,50,60,63,66,70,73,75,80,85,90}, {"F","D","C-","C","C+","B-","B","B+","A-","A","A+"})</f>
        <v>F</v>
      </c>
      <c r="AW197" s="9" t="str">
        <f>LOOKUP(AW194, {0,50,60,63,66,70,73,75,80,85,90}, {"F","D","C-","C","C+","B-","B","B+","A-","A","A+"})</f>
        <v>F</v>
      </c>
      <c r="AX197" s="9" t="str">
        <f>LOOKUP(AX194, {0,50,60,63,66,70,73,75,80,85,90}, {"F","D","C-","C","C+","B-","B","B+","A-","A","A+"})</f>
        <v>F</v>
      </c>
      <c r="AY197" s="9" t="str">
        <f>LOOKUP(AY194, {0,50,60,63,66,70,73,75,80,85,90}, {"F","D","C-","C","C+","B-","B","B+","A-","A","A+"})</f>
        <v>F</v>
      </c>
      <c r="AZ197" s="45"/>
      <c r="BA197" s="48"/>
      <c r="BB197" s="51"/>
      <c r="BC197" s="54"/>
      <c r="BD197" s="42"/>
      <c r="BE197" s="9" t="str">
        <f>LOOKUP(BE194, {0,50,60,63,66,70,73,75,80,85,90}, {"F","D","C-","C","C+","B-","B","B+","A-","A","A+"})</f>
        <v>F</v>
      </c>
      <c r="BF197" s="9" t="str">
        <f>LOOKUP(BF194, {0,50,60,63,66,70,73,75,80,85,90}, {"F","D","C-","C","C+","B-","B","B+","A-","A","A+"})</f>
        <v>F</v>
      </c>
      <c r="BG197" s="9" t="str">
        <f>LOOKUP(BG194, {0,50,60,63,66,70,73,75,80,85,90}, {"F","D","C-","C","C+","B-","B","B+","A-","A","A+"})</f>
        <v>F</v>
      </c>
      <c r="BH197" s="9" t="str">
        <f>LOOKUP(BH194, {0,50,60,63,66,70,73,75,80,85,90}, {"F","D","C-","C","C+","B-","B","B+","A-","A","A+"})</f>
        <v>F</v>
      </c>
      <c r="BI197" s="9" t="str">
        <f>LOOKUP(BI194, {0,50,60,63,66,70,73,75,80,85,90}, {"F","D","C-","C","C+","B-","B","B+","A-","A","A+"})</f>
        <v>F</v>
      </c>
      <c r="BJ197" s="9" t="str">
        <f>LOOKUP(BJ194, {0,50,60,63,66,70,73,75,80,85,90}, {"F","D","C-","C","C+","B-","B","B+","A-","A","A+"})</f>
        <v>F</v>
      </c>
      <c r="BK197" s="45"/>
      <c r="BL197" s="48"/>
      <c r="BM197" s="51"/>
      <c r="BN197" s="54"/>
      <c r="BO197" s="42"/>
    </row>
    <row r="198" spans="1:67" ht="17.399999999999999" thickBot="1" x14ac:dyDescent="0.35">
      <c r="A198" s="23"/>
      <c r="B198" s="20" t="s">
        <v>6</v>
      </c>
      <c r="C198" s="36" t="str">
        <f>LOOKUP(C194, {0,25,26,27,28,29,30,31,32,33,34,35,36,37,38,39,40,41,42,43,44,45,50}, {"0","1","1.2","1.4","1.6","1.8","2.00","2.20","2.40","2.60","2.80","3.00","3.20","3.40","3.60","3.80","4.00","4.00","4.00","4.00","4.00","4.00","4.00"})</f>
        <v>3.00</v>
      </c>
      <c r="D198" s="12" t="str">
        <f>LOOKUP(D194,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198" s="12" t="str">
        <f>LOOKUP(E194,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198" s="12" t="str">
        <f>LOOKUP(F194,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198" s="12" t="str">
        <f>LOOKUP(G194,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H198" s="12" t="str">
        <f>LOOKUP(H194,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I198" s="14"/>
      <c r="J198" s="49"/>
      <c r="K198" s="73"/>
      <c r="L198" s="76"/>
      <c r="AI198" s="36" t="str">
        <f>LOOKUP(AI194, {0,25,26,27,28,29,30,31,32,33,34,35,36,37,38,39,40,41,42,43,44,45,50}, {"0","1","1.2","1.4","1.6","1.8","2.00","2.20","2.40","2.60","2.80","3.00","3.20","3.40","3.60","3.80","4.00","4.00","4.00","4.00","4.00","4.00","4.00"})</f>
        <v>0</v>
      </c>
      <c r="AJ198" s="12" t="str">
        <f>LOOKUP(AJ194,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198" s="12" t="str">
        <f>LOOKUP(AK194,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198" s="12" t="str">
        <f>LOOKUP(AL194,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198" s="12" t="str">
        <f>LOOKUP(AM194,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198" s="12" t="str">
        <f>LOOKUP(AN194,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O198" s="46"/>
      <c r="AP198" s="49"/>
      <c r="AQ198" s="52"/>
      <c r="AR198" s="55"/>
      <c r="AS198" s="43"/>
      <c r="AT198" s="12" t="str">
        <f>LOOKUP(AT194,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198" s="12" t="str">
        <f>LOOKUP(AU194,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198" s="12" t="str">
        <f>LOOKUP(AV194,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198" s="12" t="str">
        <f>LOOKUP(AW194,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198" s="12" t="str">
        <f>LOOKUP(AX194,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198" s="12" t="str">
        <f>LOOKUP(AY194,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198" s="46"/>
      <c r="BA198" s="49"/>
      <c r="BB198" s="52"/>
      <c r="BC198" s="55"/>
      <c r="BD198" s="43"/>
      <c r="BE198" s="12" t="str">
        <f>LOOKUP(BE194,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198" s="12" t="str">
        <f>LOOKUP(BF194,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198" s="12" t="str">
        <f>LOOKUP(BG194,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198" s="12" t="str">
        <f>LOOKUP(BH194,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198" s="12" t="str">
        <f>LOOKUP(BI194,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198" s="12" t="str">
        <f>LOOKUP(BJ194,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198" s="46"/>
      <c r="BL198" s="49"/>
      <c r="BM198" s="52"/>
      <c r="BN198" s="55"/>
      <c r="BO198" s="43"/>
    </row>
    <row r="199" spans="1:67" ht="16.8" x14ac:dyDescent="0.3">
      <c r="A199" s="21">
        <v>33</v>
      </c>
      <c r="B199" s="17" t="s">
        <v>11</v>
      </c>
      <c r="C199" s="24">
        <v>2</v>
      </c>
      <c r="D199" s="7">
        <v>3</v>
      </c>
      <c r="E199" s="7">
        <v>3</v>
      </c>
      <c r="F199" s="7">
        <v>3</v>
      </c>
      <c r="G199" s="7">
        <v>3</v>
      </c>
      <c r="H199" s="7">
        <v>3</v>
      </c>
      <c r="I199" s="16">
        <f>SUM(C199:H199)</f>
        <v>17</v>
      </c>
      <c r="J199" s="47">
        <f>I200*100/600</f>
        <v>1.3333333333333333</v>
      </c>
      <c r="K199" s="71">
        <f>(C199*C204+D199*D204+E199*E204+F199*F204+G199*G204+H199*H204)/(C199+D199+E199+F199+G199+H199)</f>
        <v>0</v>
      </c>
      <c r="L199" s="74" t="str">
        <f>LOOKUP(K199,{0,1},{"Dropped Out"," Promoted"})</f>
        <v>Dropped Out</v>
      </c>
      <c r="AI199" s="24">
        <v>2</v>
      </c>
      <c r="AJ199" s="25">
        <v>3</v>
      </c>
      <c r="AK199" s="25">
        <v>3</v>
      </c>
      <c r="AL199" s="25">
        <v>3</v>
      </c>
      <c r="AM199" s="25">
        <v>3</v>
      </c>
      <c r="AN199" s="26">
        <v>3</v>
      </c>
      <c r="AO199" s="44">
        <f>SUM(AI200,AJ200,AK200,,AL200,AM200,AN200)</f>
        <v>0</v>
      </c>
      <c r="AP199" s="47">
        <f>AO199*100/550</f>
        <v>0</v>
      </c>
      <c r="AQ199" s="50">
        <f>(AI199*AI204+AJ199*AJ204+AK199*AK204+AL199*AL204+AM199*AM204+AN199*AN204)/(AI199+AJ199+AK199+AL199+AM199+AN199)</f>
        <v>0</v>
      </c>
      <c r="AR199" s="53">
        <f>(C199*C204+D199*D204+E199*E204+F199*F204+H199*H204+G199*G204++AI199*AI204+AJ199*AJ204+AK199*AK204+AL199*AL204+AM199*AM204+AN199*AN204)/(C199+D199+E199+F199+H199+G199+AI199+AJ199+AK199+AL199+AM199+AN199)</f>
        <v>0</v>
      </c>
      <c r="AS199" s="41" t="str">
        <f>LOOKUP(AR199,{0,1.5},{"Dropped Out","Promoted"})</f>
        <v>Dropped Out</v>
      </c>
      <c r="AT199" s="24">
        <v>3</v>
      </c>
      <c r="AU199" s="25">
        <v>3</v>
      </c>
      <c r="AV199" s="25">
        <v>3</v>
      </c>
      <c r="AW199" s="25">
        <v>3</v>
      </c>
      <c r="AX199" s="25">
        <v>3</v>
      </c>
      <c r="AY199" s="26">
        <v>3</v>
      </c>
      <c r="AZ199" s="44">
        <f>SUM(AT200,AU200,AV200,,AW200,AX200,AY200)</f>
        <v>0</v>
      </c>
      <c r="BA199" s="47">
        <f>AZ199*100/600</f>
        <v>0</v>
      </c>
      <c r="BB199" s="50">
        <f>(AT199*AT204+AU199*AU204+AV199*AV204+AW199*AW204+AX199*AX204+AY199*AY204)/(AT199+AU199+AV199+AW199+AX199+AY199)</f>
        <v>0</v>
      </c>
      <c r="BC199" s="53">
        <f>(C199*C204+D199*D204+E199*E204+F199*F204+H199*H204+G199*G204+AI199*AI204+AJ199*AJ204+AK199*AK204+AL199*AL204+AM199*AM204+AN199*AN204+AT199*AT204+AU199*AU204+AV199*AV204+AW199*AW204+AX199*AX204+AY199*AY204)/(C199+D199+E199+F199+H199+G199+AI199+AJ199+AK199+AL199+AM199+AN199+AT199+AU199+AV199+AW199+AX199+AY199)</f>
        <v>0</v>
      </c>
      <c r="BD199" s="41" t="str">
        <f>LOOKUP(BC199,{0,1.75},{"Dropped Out","Promoted"})</f>
        <v>Dropped Out</v>
      </c>
      <c r="BE199" s="24">
        <v>3</v>
      </c>
      <c r="BF199" s="25">
        <v>3</v>
      </c>
      <c r="BG199" s="25">
        <v>3</v>
      </c>
      <c r="BH199" s="25">
        <v>3</v>
      </c>
      <c r="BI199" s="25">
        <v>3</v>
      </c>
      <c r="BJ199" s="26">
        <v>3</v>
      </c>
      <c r="BK199" s="44">
        <f>SUM(BE200,BF200,BG200,,BH200,BI200,BJ200)</f>
        <v>0</v>
      </c>
      <c r="BL199" s="47">
        <f>BK199*100/600</f>
        <v>0</v>
      </c>
      <c r="BM199" s="50">
        <f>(BE199*BE204+BF199*BF204+BG199*BG204+BH199*BH204+BI199*BI204+BJ199*BJ204)/(BE199+BF199+BG199+BH199+BI199+BJ199)</f>
        <v>0</v>
      </c>
      <c r="BN199" s="53">
        <f>(C199*C204+D199*D204+E199*E204+F199*F204+H199*H204+G199*G204+AI199*AI204+AJ199*AJ204+AK199*AK204+AL199*AL204+AM199*AM204+AN199*AN204+AT199*AT204+AU199*AU204+AV199*AV204+AW199*AW204+AX199*AX204+AY199*AY204+BE199*BE204+BF199*BF204+BG199*BG204+BH199*BH204+BI199*BI204+BJ199*BJ204)/(C199+D199+E199+F199+H199+G199+AI199+AJ199+AK199+AL199+AM199+AN199+AT199+AU199+AV199+AW199+AX199+AY199+BE199+BF199+BG199+BH199+BI199+BJ199)</f>
        <v>0</v>
      </c>
      <c r="BO199" s="41" t="str">
        <f>LOOKUP(BN199,{0,2},{"Dropped Out","Promoted"})</f>
        <v>Dropped Out</v>
      </c>
    </row>
    <row r="200" spans="1:67" ht="16.8" x14ac:dyDescent="0.3">
      <c r="A200" s="22" t="s">
        <v>56</v>
      </c>
      <c r="B200" s="18" t="s">
        <v>12</v>
      </c>
      <c r="C200" s="7">
        <v>0</v>
      </c>
      <c r="D200" s="7">
        <v>0</v>
      </c>
      <c r="E200" s="7">
        <v>3</v>
      </c>
      <c r="F200" s="7">
        <v>0</v>
      </c>
      <c r="G200" s="7">
        <v>3</v>
      </c>
      <c r="H200" s="7">
        <v>2</v>
      </c>
      <c r="I200" s="35">
        <f>SUM(C200:H200)</f>
        <v>8</v>
      </c>
      <c r="J200" s="48"/>
      <c r="K200" s="72"/>
      <c r="L200" s="75"/>
      <c r="AI200" s="7"/>
      <c r="AJ200" s="7"/>
      <c r="AK200" s="7"/>
      <c r="AL200" s="7"/>
      <c r="AM200" s="7"/>
      <c r="AN200" s="7"/>
      <c r="AO200" s="45"/>
      <c r="AP200" s="48"/>
      <c r="AQ200" s="51"/>
      <c r="AR200" s="54"/>
      <c r="AS200" s="42"/>
      <c r="AT200" s="7"/>
      <c r="AU200" s="7"/>
      <c r="AV200" s="7"/>
      <c r="AW200" s="7"/>
      <c r="AX200" s="7"/>
      <c r="AY200" s="7"/>
      <c r="AZ200" s="45"/>
      <c r="BA200" s="48"/>
      <c r="BB200" s="51"/>
      <c r="BC200" s="54"/>
      <c r="BD200" s="42"/>
      <c r="BE200" s="7"/>
      <c r="BF200" s="7"/>
      <c r="BG200" s="7"/>
      <c r="BH200" s="7"/>
      <c r="BI200" s="7"/>
      <c r="BJ200" s="7"/>
      <c r="BK200" s="45"/>
      <c r="BL200" s="48"/>
      <c r="BM200" s="51"/>
      <c r="BN200" s="54"/>
      <c r="BO200" s="42"/>
    </row>
    <row r="201" spans="1:67" ht="16.8" x14ac:dyDescent="0.3">
      <c r="A201" s="22"/>
      <c r="B201" s="18"/>
      <c r="C201" s="7"/>
      <c r="D201" s="7"/>
      <c r="E201" s="7"/>
      <c r="F201" s="7"/>
      <c r="G201" s="7"/>
      <c r="H201" s="7"/>
      <c r="I201" s="13"/>
      <c r="J201" s="48"/>
      <c r="K201" s="72"/>
      <c r="L201" s="75"/>
      <c r="AI201" s="7"/>
      <c r="AJ201" s="7"/>
      <c r="AK201" s="7"/>
      <c r="AL201" s="7"/>
      <c r="AM201" s="7"/>
      <c r="AN201" s="7"/>
      <c r="AO201" s="45"/>
      <c r="AP201" s="48"/>
      <c r="AQ201" s="51"/>
      <c r="AR201" s="54"/>
      <c r="AS201" s="42"/>
      <c r="AT201" s="7"/>
      <c r="AU201" s="7"/>
      <c r="AV201" s="7"/>
      <c r="AW201" s="7"/>
      <c r="AX201" s="7"/>
      <c r="AY201" s="7"/>
      <c r="AZ201" s="45"/>
      <c r="BA201" s="48"/>
      <c r="BB201" s="51"/>
      <c r="BC201" s="54"/>
      <c r="BD201" s="42"/>
      <c r="BE201" s="7"/>
      <c r="BF201" s="7"/>
      <c r="BG201" s="7"/>
      <c r="BH201" s="7"/>
      <c r="BI201" s="7"/>
      <c r="BJ201" s="7"/>
      <c r="BK201" s="45"/>
      <c r="BL201" s="48"/>
      <c r="BM201" s="51"/>
      <c r="BN201" s="54"/>
      <c r="BO201" s="42"/>
    </row>
    <row r="202" spans="1:67" ht="16.8" x14ac:dyDescent="0.3">
      <c r="A202" s="22"/>
      <c r="B202" s="19"/>
      <c r="C202" s="7"/>
      <c r="D202" s="7"/>
      <c r="E202" s="7"/>
      <c r="F202" s="7"/>
      <c r="G202" s="7"/>
      <c r="H202" s="7"/>
      <c r="I202" s="13"/>
      <c r="J202" s="48"/>
      <c r="K202" s="72"/>
      <c r="L202" s="75"/>
      <c r="AI202" s="7"/>
      <c r="AJ202" s="7"/>
      <c r="AK202" s="7"/>
      <c r="AL202" s="7"/>
      <c r="AM202" s="7"/>
      <c r="AN202" s="7"/>
      <c r="AO202" s="45"/>
      <c r="AP202" s="48"/>
      <c r="AQ202" s="51"/>
      <c r="AR202" s="54"/>
      <c r="AS202" s="42"/>
      <c r="AT202" s="7"/>
      <c r="AU202" s="7"/>
      <c r="AV202" s="7"/>
      <c r="AW202" s="7"/>
      <c r="AX202" s="7"/>
      <c r="AY202" s="7"/>
      <c r="AZ202" s="45"/>
      <c r="BA202" s="48"/>
      <c r="BB202" s="51"/>
      <c r="BC202" s="54"/>
      <c r="BD202" s="42"/>
      <c r="BE202" s="7"/>
      <c r="BF202" s="7"/>
      <c r="BG202" s="7"/>
      <c r="BH202" s="7"/>
      <c r="BI202" s="7"/>
      <c r="BJ202" s="7"/>
      <c r="BK202" s="45"/>
      <c r="BL202" s="48"/>
      <c r="BM202" s="51"/>
      <c r="BN202" s="54"/>
      <c r="BO202" s="42"/>
    </row>
    <row r="203" spans="1:67" ht="16.8" x14ac:dyDescent="0.3">
      <c r="A203" s="22"/>
      <c r="B203" s="19" t="s">
        <v>5</v>
      </c>
      <c r="C203" s="9" t="str">
        <f>LOOKUP(C200,{0,25,30,32,33,35,37,38,40,43,45},{"F","D","C-","C","C+","B-","B","B+","A-","A","A+"})</f>
        <v>F</v>
      </c>
      <c r="D203" s="9" t="str">
        <f>LOOKUP(D200, {0,50,60,63,66,70,73,75,80,85,90}, {"F","D","C-","C","C+","B-","B","B+","A-","A","A+"})</f>
        <v>F</v>
      </c>
      <c r="E203" s="9" t="str">
        <f>LOOKUP(E200, {0,50,60,63,66,70,73,75,80,85,90}, {"F","D","C-","C","C+","B-","B","B+","A-","A","A+"})</f>
        <v>F</v>
      </c>
      <c r="F203" s="9" t="str">
        <f>LOOKUP(F200, {0,50,60,63,66,70,73,75,80,85,90}, {"F","D","C-","C","C+","B-","B","B+","A-","A","A+"})</f>
        <v>F</v>
      </c>
      <c r="G203" s="9" t="str">
        <f>LOOKUP(G200, {0,50,60,63,66,70,73,75,80,85,90}, {"F","D","C-","C","C+","B-","B","B+","A-","A","A+"})</f>
        <v>F</v>
      </c>
      <c r="H203" s="9" t="str">
        <f>LOOKUP(H200, {0,50,60,63,66,70,73,75,80,85,90}, {"F","D","C-","C","C+","B-","B","B+","A-","A","A+"})</f>
        <v>F</v>
      </c>
      <c r="I203" s="13"/>
      <c r="J203" s="48"/>
      <c r="K203" s="72"/>
      <c r="L203" s="75"/>
      <c r="AI203" s="9" t="str">
        <f>LOOKUP(AI200,{0,25,30,32,33,35,37,38,40,43,45},{"F","D","C-","C","C+","B-","B","B+","A-","A","A+"})</f>
        <v>F</v>
      </c>
      <c r="AJ203" s="9" t="str">
        <f>LOOKUP(AJ200, {0,50,60,63,66,70,73,75,80,85,90}, {"F","D","C-","C","C+","B-","B","B+","A-","A","A+"})</f>
        <v>F</v>
      </c>
      <c r="AK203" s="9" t="str">
        <f>LOOKUP(AK200, {0,50,60,63,66,70,73,75,80,85,90}, {"F","D","C-","C","C+","B-","B","B+","A-","A","A+"})</f>
        <v>F</v>
      </c>
      <c r="AL203" s="9" t="str">
        <f>LOOKUP(AL200, {0,50,60,63,66,70,73,75,80,85,90}, {"F","D","C-","C","C+","B-","B","B+","A-","A","A+"})</f>
        <v>F</v>
      </c>
      <c r="AM203" s="9" t="str">
        <f>LOOKUP(AM200, {0,50,60,63,66,70,73,75,80,85,90}, {"F","D","C-","C","C+","B-","B","B+","A-","A","A+"})</f>
        <v>F</v>
      </c>
      <c r="AN203" s="9" t="str">
        <f>LOOKUP(AN200, {0,50,60,63,66,70,73,75,80,85,90}, {"F","D","C-","C","C+","B-","B","B+","A-","A","A+"})</f>
        <v>F</v>
      </c>
      <c r="AO203" s="45"/>
      <c r="AP203" s="48"/>
      <c r="AQ203" s="51"/>
      <c r="AR203" s="54"/>
      <c r="AS203" s="42"/>
      <c r="AT203" s="9" t="str">
        <f>LOOKUP(AT200, {0,50,60,63,66,70,73,75,80,85,90}, {"F","D","C-","C","C+","B-","B","B+","A-","A","A+"})</f>
        <v>F</v>
      </c>
      <c r="AU203" s="9" t="str">
        <f>LOOKUP(AU200, {0,50,60,63,66,70,73,75,80,85,90}, {"F","D","C-","C","C+","B-","B","B+","A-","A","A+"})</f>
        <v>F</v>
      </c>
      <c r="AV203" s="9" t="str">
        <f>LOOKUP(AV200, {0,50,60,63,66,70,73,75,80,85,90}, {"F","D","C-","C","C+","B-","B","B+","A-","A","A+"})</f>
        <v>F</v>
      </c>
      <c r="AW203" s="9" t="str">
        <f>LOOKUP(AW200, {0,50,60,63,66,70,73,75,80,85,90}, {"F","D","C-","C","C+","B-","B","B+","A-","A","A+"})</f>
        <v>F</v>
      </c>
      <c r="AX203" s="9" t="str">
        <f>LOOKUP(AX200, {0,50,60,63,66,70,73,75,80,85,90}, {"F","D","C-","C","C+","B-","B","B+","A-","A","A+"})</f>
        <v>F</v>
      </c>
      <c r="AY203" s="9" t="str">
        <f>LOOKUP(AY200, {0,50,60,63,66,70,73,75,80,85,90}, {"F","D","C-","C","C+","B-","B","B+","A-","A","A+"})</f>
        <v>F</v>
      </c>
      <c r="AZ203" s="45"/>
      <c r="BA203" s="48"/>
      <c r="BB203" s="51"/>
      <c r="BC203" s="54"/>
      <c r="BD203" s="42"/>
      <c r="BE203" s="9" t="str">
        <f>LOOKUP(BE200, {0,50,60,63,66,70,73,75,80,85,90}, {"F","D","C-","C","C+","B-","B","B+","A-","A","A+"})</f>
        <v>F</v>
      </c>
      <c r="BF203" s="9" t="str">
        <f>LOOKUP(BF200, {0,50,60,63,66,70,73,75,80,85,90}, {"F","D","C-","C","C+","B-","B","B+","A-","A","A+"})</f>
        <v>F</v>
      </c>
      <c r="BG203" s="9" t="str">
        <f>LOOKUP(BG200, {0,50,60,63,66,70,73,75,80,85,90}, {"F","D","C-","C","C+","B-","B","B+","A-","A","A+"})</f>
        <v>F</v>
      </c>
      <c r="BH203" s="9" t="str">
        <f>LOOKUP(BH200, {0,50,60,63,66,70,73,75,80,85,90}, {"F","D","C-","C","C+","B-","B","B+","A-","A","A+"})</f>
        <v>F</v>
      </c>
      <c r="BI203" s="9" t="str">
        <f>LOOKUP(BI200, {0,50,60,63,66,70,73,75,80,85,90}, {"F","D","C-","C","C+","B-","B","B+","A-","A","A+"})</f>
        <v>F</v>
      </c>
      <c r="BJ203" s="9" t="str">
        <f>LOOKUP(BJ200, {0,50,60,63,66,70,73,75,80,85,90}, {"F","D","C-","C","C+","B-","B","B+","A-","A","A+"})</f>
        <v>F</v>
      </c>
      <c r="BK203" s="45"/>
      <c r="BL203" s="48"/>
      <c r="BM203" s="51"/>
      <c r="BN203" s="54"/>
      <c r="BO203" s="42"/>
    </row>
    <row r="204" spans="1:67" ht="17.399999999999999" thickBot="1" x14ac:dyDescent="0.35">
      <c r="A204" s="23"/>
      <c r="B204" s="20" t="s">
        <v>6</v>
      </c>
      <c r="C204" s="36" t="str">
        <f>LOOKUP(C200, {0,25,26,27,28,29,30,31,32,33,34,35,36,37,38,39,40,41,42,43,44,45,50}, {"0","1","1.2","1.4","1.6","1.8","2.00","2.20","2.40","2.60","2.80","3.00","3.20","3.40","3.60","3.80","4.00","4.00","4.00","4.00","4.00","4.00","4.00"})</f>
        <v>0</v>
      </c>
      <c r="D204" s="12" t="str">
        <f>LOOKUP(D200,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204" s="12" t="str">
        <f>LOOKUP(E200,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204" s="12" t="str">
        <f>LOOKUP(F200,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204" s="12" t="str">
        <f>LOOKUP(G200,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204" s="12" t="str">
        <f>LOOKUP(H200,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I204" s="14"/>
      <c r="J204" s="49"/>
      <c r="K204" s="73"/>
      <c r="L204" s="76"/>
      <c r="AI204" s="36" t="str">
        <f>LOOKUP(AI200, {0,25,26,27,28,29,30,31,32,33,34,35,36,37,38,39,40,41,42,43,44,45,50}, {"0","1","1.2","1.4","1.6","1.8","2.00","2.20","2.40","2.60","2.80","3.00","3.20","3.40","3.60","3.80","4.00","4.00","4.00","4.00","4.00","4.00","4.00"})</f>
        <v>0</v>
      </c>
      <c r="AJ204" s="12" t="str">
        <f>LOOKUP(AJ200,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204" s="12" t="str">
        <f>LOOKUP(AK200,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204" s="12" t="str">
        <f>LOOKUP(AL200,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204" s="12" t="str">
        <f>LOOKUP(AM200,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204" s="12" t="str">
        <f>LOOKUP(AN200,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O204" s="46"/>
      <c r="AP204" s="49"/>
      <c r="AQ204" s="52"/>
      <c r="AR204" s="55"/>
      <c r="AS204" s="43"/>
      <c r="AT204" s="12" t="str">
        <f>LOOKUP(AT200,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204" s="12" t="str">
        <f>LOOKUP(AU200,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204" s="12" t="str">
        <f>LOOKUP(AV200,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204" s="12" t="str">
        <f>LOOKUP(AW200,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204" s="12" t="str">
        <f>LOOKUP(AX200,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204" s="12" t="str">
        <f>LOOKUP(AY200,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204" s="46"/>
      <c r="BA204" s="49"/>
      <c r="BB204" s="52"/>
      <c r="BC204" s="55"/>
      <c r="BD204" s="43"/>
      <c r="BE204" s="12" t="str">
        <f>LOOKUP(BE200,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204" s="12" t="str">
        <f>LOOKUP(BF200,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204" s="12" t="str">
        <f>LOOKUP(BG200,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204" s="12" t="str">
        <f>LOOKUP(BH200,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204" s="12" t="str">
        <f>LOOKUP(BI200,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204" s="12" t="str">
        <f>LOOKUP(BJ200,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204" s="46"/>
      <c r="BL204" s="49"/>
      <c r="BM204" s="52"/>
      <c r="BN204" s="55"/>
      <c r="BO204" s="43"/>
    </row>
    <row r="205" spans="1:67" ht="16.8" x14ac:dyDescent="0.3">
      <c r="A205" s="21">
        <v>34</v>
      </c>
      <c r="B205" s="17" t="s">
        <v>11</v>
      </c>
      <c r="C205" s="24">
        <v>2</v>
      </c>
      <c r="D205" s="7">
        <v>3</v>
      </c>
      <c r="E205" s="7">
        <v>3</v>
      </c>
      <c r="F205" s="7">
        <v>3</v>
      </c>
      <c r="G205" s="7">
        <v>3</v>
      </c>
      <c r="H205" s="7">
        <v>3</v>
      </c>
      <c r="I205" s="16">
        <f>SUM(C205:H205)</f>
        <v>17</v>
      </c>
      <c r="J205" s="47">
        <f>I206*100/600</f>
        <v>37.666666666666664</v>
      </c>
      <c r="K205" s="71">
        <f>(C205*C210+D205*D210+E205*E210+F205*F210+G205*G210+H205*H210)/(C205+D205+E205+F205+G205+H205)</f>
        <v>0.62352941176470589</v>
      </c>
      <c r="L205" s="74" t="str">
        <f>LOOKUP(K205,{0,1},{"Dropped Out"," Promoted"})</f>
        <v>Dropped Out</v>
      </c>
      <c r="AI205" s="24">
        <v>2</v>
      </c>
      <c r="AJ205" s="25">
        <v>3</v>
      </c>
      <c r="AK205" s="25">
        <v>3</v>
      </c>
      <c r="AL205" s="25">
        <v>3</v>
      </c>
      <c r="AM205" s="25">
        <v>3</v>
      </c>
      <c r="AN205" s="26">
        <v>3</v>
      </c>
      <c r="AO205" s="44">
        <f>SUM(AI206,AJ206,AK206,,AL206,AM206,AN206)</f>
        <v>0</v>
      </c>
      <c r="AP205" s="47">
        <f>AO205*100/550</f>
        <v>0</v>
      </c>
      <c r="AQ205" s="50">
        <f>(AI205*AI210+AJ205*AJ210+AK205*AK210+AL205*AL210+AM205*AM210+AN205*AN210)/(AI205+AJ205+AK205+AL205+AM205+AN205)</f>
        <v>0</v>
      </c>
      <c r="AR205" s="53">
        <f>(C205*C210+D205*D210+E205*E210+F205*F210+H205*H210+G205*G210++AI205*AI210+AJ205*AJ210+AK205*AK210+AL205*AL210+AM205*AM210+AN205*AN210)/(C205+D205+E205+F205+H205+G205+AI205+AJ205+AK205+AL205+AM205+AN205)</f>
        <v>0.31176470588235294</v>
      </c>
      <c r="AS205" s="41" t="str">
        <f>LOOKUP(AR205,{0,1.5},{"Dropped Out","Promoted"})</f>
        <v>Dropped Out</v>
      </c>
      <c r="AT205" s="24">
        <v>3</v>
      </c>
      <c r="AU205" s="25">
        <v>3</v>
      </c>
      <c r="AV205" s="25">
        <v>3</v>
      </c>
      <c r="AW205" s="25">
        <v>3</v>
      </c>
      <c r="AX205" s="25">
        <v>3</v>
      </c>
      <c r="AY205" s="26">
        <v>3</v>
      </c>
      <c r="AZ205" s="44">
        <f>SUM(AT206,AU206,AV206,,AW206,AX206,AY206)</f>
        <v>0</v>
      </c>
      <c r="BA205" s="47">
        <f>AZ205*100/600</f>
        <v>0</v>
      </c>
      <c r="BB205" s="50">
        <f>(AT205*AT210+AU205*AU210+AV205*AV210+AW205*AW210+AX205*AX210+AY205*AY210)/(AT205+AU205+AV205+AW205+AX205+AY205)</f>
        <v>0</v>
      </c>
      <c r="BC205" s="53">
        <f>(C205*C210+D205*D210+E205*E210+F205*F210+H205*H210+G205*G210+AI205*AI210+AJ205*AJ210+AK205*AK210+AL205*AL210+AM205*AM210+AN205*AN210+AT205*AT210+AU205*AU210+AV205*AV210+AW205*AW210+AX205*AX210+AY205*AY210)/(C205+D205+E205+F205+H205+G205+AI205+AJ205+AK205+AL205+AM205+AN205+AT205+AU205+AV205+AW205+AX205+AY205)</f>
        <v>0.20384615384615384</v>
      </c>
      <c r="BD205" s="41" t="str">
        <f>LOOKUP(BC205,{0,1.75},{"Dropped Out","Promoted"})</f>
        <v>Dropped Out</v>
      </c>
      <c r="BE205" s="24">
        <v>3</v>
      </c>
      <c r="BF205" s="25">
        <v>3</v>
      </c>
      <c r="BG205" s="25">
        <v>3</v>
      </c>
      <c r="BH205" s="25">
        <v>3</v>
      </c>
      <c r="BI205" s="25">
        <v>3</v>
      </c>
      <c r="BJ205" s="26">
        <v>3</v>
      </c>
      <c r="BK205" s="44">
        <f>SUM(BE206,BF206,BG206,,BH206,BI206,BJ206)</f>
        <v>0</v>
      </c>
      <c r="BL205" s="47">
        <f>BK205*100/600</f>
        <v>0</v>
      </c>
      <c r="BM205" s="50">
        <f>(BE205*BE210+BF205*BF210+BG205*BG210+BH205*BH210+BI205*BI210+BJ205*BJ210)/(BE205+BF205+BG205+BH205+BI205+BJ205)</f>
        <v>0</v>
      </c>
      <c r="BN205" s="53">
        <f>(C205*C210+D205*D210+E205*E210+F205*F210+H205*H210+G205*G210+AI205*AI210+AJ205*AJ210+AK205*AK210+AL205*AL210+AM205*AM210+AN205*AN210+AT205*AT210+AU205*AU210+AV205*AV210+AW205*AW210+AX205*AX210+AY205*AY210+BE205*BE210+BF205*BF210+BG205*BG210+BH205*BH210+BI205*BI210+BJ205*BJ210)/(C205+D205+E205+F205+H205+G205+AI205+AJ205+AK205+AL205+AM205+AN205+AT205+AU205+AV205+AW205+AX205+AY205+BE205+BF205+BG205+BH205+BI205+BJ205)</f>
        <v>0.15142857142857141</v>
      </c>
      <c r="BO205" s="41" t="str">
        <f>LOOKUP(BN205,{0,2},{"Dropped Out","Promoted"})</f>
        <v>Dropped Out</v>
      </c>
    </row>
    <row r="206" spans="1:67" ht="16.8" x14ac:dyDescent="0.3">
      <c r="A206" s="22" t="s">
        <v>57</v>
      </c>
      <c r="B206" s="18" t="s">
        <v>12</v>
      </c>
      <c r="C206" s="7">
        <v>39</v>
      </c>
      <c r="D206" s="7">
        <v>37</v>
      </c>
      <c r="E206" s="7">
        <v>35</v>
      </c>
      <c r="F206" s="7">
        <v>50</v>
      </c>
      <c r="G206" s="7">
        <v>32</v>
      </c>
      <c r="H206" s="7">
        <v>33</v>
      </c>
      <c r="I206" s="35">
        <f>SUM(C206:H206)</f>
        <v>226</v>
      </c>
      <c r="J206" s="48"/>
      <c r="K206" s="72"/>
      <c r="L206" s="75"/>
      <c r="AI206" s="7"/>
      <c r="AJ206" s="7"/>
      <c r="AK206" s="7"/>
      <c r="AL206" s="7"/>
      <c r="AM206" s="7"/>
      <c r="AN206" s="7"/>
      <c r="AO206" s="45"/>
      <c r="AP206" s="48"/>
      <c r="AQ206" s="51"/>
      <c r="AR206" s="54"/>
      <c r="AS206" s="42"/>
      <c r="AT206" s="7"/>
      <c r="AU206" s="7"/>
      <c r="AV206" s="7"/>
      <c r="AW206" s="7"/>
      <c r="AX206" s="7"/>
      <c r="AY206" s="7"/>
      <c r="AZ206" s="45"/>
      <c r="BA206" s="48"/>
      <c r="BB206" s="51"/>
      <c r="BC206" s="54"/>
      <c r="BD206" s="42"/>
      <c r="BE206" s="7"/>
      <c r="BF206" s="7"/>
      <c r="BG206" s="7"/>
      <c r="BH206" s="7"/>
      <c r="BI206" s="7"/>
      <c r="BJ206" s="7"/>
      <c r="BK206" s="45"/>
      <c r="BL206" s="48"/>
      <c r="BM206" s="51"/>
      <c r="BN206" s="54"/>
      <c r="BO206" s="42"/>
    </row>
    <row r="207" spans="1:67" ht="16.8" x14ac:dyDescent="0.3">
      <c r="A207" s="22"/>
      <c r="B207" s="18"/>
      <c r="C207" s="7"/>
      <c r="D207" s="7"/>
      <c r="E207" s="7"/>
      <c r="F207" s="7"/>
      <c r="G207" s="7"/>
      <c r="H207" s="7"/>
      <c r="I207" s="13"/>
      <c r="J207" s="48"/>
      <c r="K207" s="72"/>
      <c r="L207" s="75"/>
      <c r="AI207" s="7"/>
      <c r="AJ207" s="7"/>
      <c r="AK207" s="7"/>
      <c r="AL207" s="7"/>
      <c r="AM207" s="7"/>
      <c r="AN207" s="7"/>
      <c r="AO207" s="45"/>
      <c r="AP207" s="48"/>
      <c r="AQ207" s="51"/>
      <c r="AR207" s="54"/>
      <c r="AS207" s="42"/>
      <c r="AT207" s="7"/>
      <c r="AU207" s="7"/>
      <c r="AV207" s="7"/>
      <c r="AW207" s="7"/>
      <c r="AX207" s="7"/>
      <c r="AY207" s="7"/>
      <c r="AZ207" s="45"/>
      <c r="BA207" s="48"/>
      <c r="BB207" s="51"/>
      <c r="BC207" s="54"/>
      <c r="BD207" s="42"/>
      <c r="BE207" s="7"/>
      <c r="BF207" s="7"/>
      <c r="BG207" s="7"/>
      <c r="BH207" s="7"/>
      <c r="BI207" s="7"/>
      <c r="BJ207" s="7"/>
      <c r="BK207" s="45"/>
      <c r="BL207" s="48"/>
      <c r="BM207" s="51"/>
      <c r="BN207" s="54"/>
      <c r="BO207" s="42"/>
    </row>
    <row r="208" spans="1:67" ht="16.8" x14ac:dyDescent="0.3">
      <c r="A208" s="22"/>
      <c r="B208" s="19"/>
      <c r="C208" s="7"/>
      <c r="D208" s="7"/>
      <c r="E208" s="7"/>
      <c r="F208" s="7"/>
      <c r="G208" s="7"/>
      <c r="H208" s="7"/>
      <c r="I208" s="13"/>
      <c r="J208" s="48"/>
      <c r="K208" s="72"/>
      <c r="L208" s="75"/>
      <c r="AI208" s="7"/>
      <c r="AJ208" s="7"/>
      <c r="AK208" s="7"/>
      <c r="AL208" s="7"/>
      <c r="AM208" s="7"/>
      <c r="AN208" s="7"/>
      <c r="AO208" s="45"/>
      <c r="AP208" s="48"/>
      <c r="AQ208" s="51"/>
      <c r="AR208" s="54"/>
      <c r="AS208" s="42"/>
      <c r="AT208" s="7"/>
      <c r="AU208" s="7"/>
      <c r="AV208" s="7"/>
      <c r="AW208" s="7"/>
      <c r="AX208" s="7"/>
      <c r="AY208" s="7"/>
      <c r="AZ208" s="45"/>
      <c r="BA208" s="48"/>
      <c r="BB208" s="51"/>
      <c r="BC208" s="54"/>
      <c r="BD208" s="42"/>
      <c r="BE208" s="7"/>
      <c r="BF208" s="7"/>
      <c r="BG208" s="7"/>
      <c r="BH208" s="7"/>
      <c r="BI208" s="7"/>
      <c r="BJ208" s="7"/>
      <c r="BK208" s="45"/>
      <c r="BL208" s="48"/>
      <c r="BM208" s="51"/>
      <c r="BN208" s="54"/>
      <c r="BO208" s="42"/>
    </row>
    <row r="209" spans="1:67" ht="16.8" x14ac:dyDescent="0.3">
      <c r="A209" s="22"/>
      <c r="B209" s="19" t="s">
        <v>5</v>
      </c>
      <c r="C209" s="9" t="str">
        <f>LOOKUP(C206,{0,25,30,32,33,35,37,38,40,43,45},{"F","D","C-","C","C+","B-","B","B+","A-","A","A+"})</f>
        <v>B+</v>
      </c>
      <c r="D209" s="9" t="str">
        <f>LOOKUP(D206, {0,50,60,63,66,70,73,75,80,85,90}, {"F","D","C-","C","C+","B-","B","B+","A-","A","A+"})</f>
        <v>F</v>
      </c>
      <c r="E209" s="9" t="str">
        <f>LOOKUP(E206, {0,50,60,63,66,70,73,75,80,85,90}, {"F","D","C-","C","C+","B-","B","B+","A-","A","A+"})</f>
        <v>F</v>
      </c>
      <c r="F209" s="9" t="str">
        <f>LOOKUP(F206, {0,50,60,63,66,70,73,75,80,85,90}, {"F","D","C-","C","C+","B-","B","B+","A-","A","A+"})</f>
        <v>D</v>
      </c>
      <c r="G209" s="9" t="str">
        <f>LOOKUP(G206, {0,50,60,63,66,70,73,75,80,85,90}, {"F","D","C-","C","C+","B-","B","B+","A-","A","A+"})</f>
        <v>F</v>
      </c>
      <c r="H209" s="9" t="str">
        <f>LOOKUP(H206, {0,50,60,63,66,70,73,75,80,85,90}, {"F","D","C-","C","C+","B-","B","B+","A-","A","A+"})</f>
        <v>F</v>
      </c>
      <c r="I209" s="13"/>
      <c r="J209" s="48"/>
      <c r="K209" s="72"/>
      <c r="L209" s="75"/>
      <c r="AI209" s="9" t="str">
        <f>LOOKUP(AI206,{0,25,30,32,33,35,37,38,40,43,45},{"F","D","C-","C","C+","B-","B","B+","A-","A","A+"})</f>
        <v>F</v>
      </c>
      <c r="AJ209" s="9" t="str">
        <f>LOOKUP(AJ206, {0,50,60,63,66,70,73,75,80,85,90}, {"F","D","C-","C","C+","B-","B","B+","A-","A","A+"})</f>
        <v>F</v>
      </c>
      <c r="AK209" s="9" t="str">
        <f>LOOKUP(AK206, {0,50,60,63,66,70,73,75,80,85,90}, {"F","D","C-","C","C+","B-","B","B+","A-","A","A+"})</f>
        <v>F</v>
      </c>
      <c r="AL209" s="9" t="str">
        <f>LOOKUP(AL206, {0,50,60,63,66,70,73,75,80,85,90}, {"F","D","C-","C","C+","B-","B","B+","A-","A","A+"})</f>
        <v>F</v>
      </c>
      <c r="AM209" s="9" t="str">
        <f>LOOKUP(AM206, {0,50,60,63,66,70,73,75,80,85,90}, {"F","D","C-","C","C+","B-","B","B+","A-","A","A+"})</f>
        <v>F</v>
      </c>
      <c r="AN209" s="9" t="str">
        <f>LOOKUP(AN206, {0,50,60,63,66,70,73,75,80,85,90}, {"F","D","C-","C","C+","B-","B","B+","A-","A","A+"})</f>
        <v>F</v>
      </c>
      <c r="AO209" s="45"/>
      <c r="AP209" s="48"/>
      <c r="AQ209" s="51"/>
      <c r="AR209" s="54"/>
      <c r="AS209" s="42"/>
      <c r="AT209" s="9" t="str">
        <f>LOOKUP(AT206, {0,50,60,63,66,70,73,75,80,85,90}, {"F","D","C-","C","C+","B-","B","B+","A-","A","A+"})</f>
        <v>F</v>
      </c>
      <c r="AU209" s="9" t="str">
        <f>LOOKUP(AU206, {0,50,60,63,66,70,73,75,80,85,90}, {"F","D","C-","C","C+","B-","B","B+","A-","A","A+"})</f>
        <v>F</v>
      </c>
      <c r="AV209" s="9" t="str">
        <f>LOOKUP(AV206, {0,50,60,63,66,70,73,75,80,85,90}, {"F","D","C-","C","C+","B-","B","B+","A-","A","A+"})</f>
        <v>F</v>
      </c>
      <c r="AW209" s="9" t="str">
        <f>LOOKUP(AW206, {0,50,60,63,66,70,73,75,80,85,90}, {"F","D","C-","C","C+","B-","B","B+","A-","A","A+"})</f>
        <v>F</v>
      </c>
      <c r="AX209" s="9" t="str">
        <f>LOOKUP(AX206, {0,50,60,63,66,70,73,75,80,85,90}, {"F","D","C-","C","C+","B-","B","B+","A-","A","A+"})</f>
        <v>F</v>
      </c>
      <c r="AY209" s="9" t="str">
        <f>LOOKUP(AY206, {0,50,60,63,66,70,73,75,80,85,90}, {"F","D","C-","C","C+","B-","B","B+","A-","A","A+"})</f>
        <v>F</v>
      </c>
      <c r="AZ209" s="45"/>
      <c r="BA209" s="48"/>
      <c r="BB209" s="51"/>
      <c r="BC209" s="54"/>
      <c r="BD209" s="42"/>
      <c r="BE209" s="9" t="str">
        <f>LOOKUP(BE206, {0,50,60,63,66,70,73,75,80,85,90}, {"F","D","C-","C","C+","B-","B","B+","A-","A","A+"})</f>
        <v>F</v>
      </c>
      <c r="BF209" s="9" t="str">
        <f>LOOKUP(BF206, {0,50,60,63,66,70,73,75,80,85,90}, {"F","D","C-","C","C+","B-","B","B+","A-","A","A+"})</f>
        <v>F</v>
      </c>
      <c r="BG209" s="9" t="str">
        <f>LOOKUP(BG206, {0,50,60,63,66,70,73,75,80,85,90}, {"F","D","C-","C","C+","B-","B","B+","A-","A","A+"})</f>
        <v>F</v>
      </c>
      <c r="BH209" s="9" t="str">
        <f>LOOKUP(BH206, {0,50,60,63,66,70,73,75,80,85,90}, {"F","D","C-","C","C+","B-","B","B+","A-","A","A+"})</f>
        <v>F</v>
      </c>
      <c r="BI209" s="9" t="str">
        <f>LOOKUP(BI206, {0,50,60,63,66,70,73,75,80,85,90}, {"F","D","C-","C","C+","B-","B","B+","A-","A","A+"})</f>
        <v>F</v>
      </c>
      <c r="BJ209" s="9" t="str">
        <f>LOOKUP(BJ206, {0,50,60,63,66,70,73,75,80,85,90}, {"F","D","C-","C","C+","B-","B","B+","A-","A","A+"})</f>
        <v>F</v>
      </c>
      <c r="BK209" s="45"/>
      <c r="BL209" s="48"/>
      <c r="BM209" s="51"/>
      <c r="BN209" s="54"/>
      <c r="BO209" s="42"/>
    </row>
    <row r="210" spans="1:67" ht="17.399999999999999" thickBot="1" x14ac:dyDescent="0.35">
      <c r="A210" s="23"/>
      <c r="B210" s="20" t="s">
        <v>6</v>
      </c>
      <c r="C210" s="36" t="str">
        <f>LOOKUP(C206, {0,25,26,27,28,29,30,31,32,33,34,35,36,37,38,39,40,41,42,43,44,45,50}, {"0","1","1.2","1.4","1.6","1.8","2.00","2.20","2.40","2.60","2.80","3.00","3.20","3.40","3.60","3.80","4.00","4.00","4.00","4.00","4.00","4.00","4.00"})</f>
        <v>3.80</v>
      </c>
      <c r="D210" s="12" t="str">
        <f>LOOKUP(D206,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210" s="12" t="str">
        <f>LOOKUP(E206,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210" s="12" t="str">
        <f>LOOKUP(F206,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G210" s="12" t="str">
        <f>LOOKUP(G206,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210" s="12" t="str">
        <f>LOOKUP(H206,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I210" s="14"/>
      <c r="J210" s="49"/>
      <c r="K210" s="73"/>
      <c r="L210" s="76"/>
      <c r="AI210" s="36" t="str">
        <f>LOOKUP(AI206, {0,25,26,27,28,29,30,31,32,33,34,35,36,37,38,39,40,41,42,43,44,45,50}, {"0","1","1.2","1.4","1.6","1.8","2.00","2.20","2.40","2.60","2.80","3.00","3.20","3.40","3.60","3.80","4.00","4.00","4.00","4.00","4.00","4.00","4.00"})</f>
        <v>0</v>
      </c>
      <c r="AJ210" s="12" t="str">
        <f>LOOKUP(AJ206,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210" s="12" t="str">
        <f>LOOKUP(AK206,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210" s="12" t="str">
        <f>LOOKUP(AL206,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210" s="12" t="str">
        <f>LOOKUP(AM206,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210" s="12" t="str">
        <f>LOOKUP(AN206,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O210" s="46"/>
      <c r="AP210" s="49"/>
      <c r="AQ210" s="52"/>
      <c r="AR210" s="55"/>
      <c r="AS210" s="43"/>
      <c r="AT210" s="12" t="str">
        <f>LOOKUP(AT206,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210" s="12" t="str">
        <f>LOOKUP(AU206,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210" s="12" t="str">
        <f>LOOKUP(AV206,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210" s="12" t="str">
        <f>LOOKUP(AW206,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210" s="12" t="str">
        <f>LOOKUP(AX206,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210" s="12" t="str">
        <f>LOOKUP(AY206,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210" s="46"/>
      <c r="BA210" s="49"/>
      <c r="BB210" s="52"/>
      <c r="BC210" s="55"/>
      <c r="BD210" s="43"/>
      <c r="BE210" s="12" t="str">
        <f>LOOKUP(BE206,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210" s="12" t="str">
        <f>LOOKUP(BF206,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210" s="12" t="str">
        <f>LOOKUP(BG206,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210" s="12" t="str">
        <f>LOOKUP(BH206,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210" s="12" t="str">
        <f>LOOKUP(BI206,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210" s="12" t="str">
        <f>LOOKUP(BJ206,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210" s="46"/>
      <c r="BL210" s="49"/>
      <c r="BM210" s="52"/>
      <c r="BN210" s="55"/>
      <c r="BO210" s="43"/>
    </row>
    <row r="211" spans="1:67" ht="16.8" x14ac:dyDescent="0.3">
      <c r="A211" s="21">
        <v>35</v>
      </c>
      <c r="B211" s="17" t="s">
        <v>11</v>
      </c>
      <c r="C211" s="24">
        <v>2</v>
      </c>
      <c r="D211" s="7">
        <v>3</v>
      </c>
      <c r="E211" s="7">
        <v>3</v>
      </c>
      <c r="F211" s="7">
        <v>3</v>
      </c>
      <c r="G211" s="7">
        <v>3</v>
      </c>
      <c r="H211" s="7">
        <v>3</v>
      </c>
      <c r="I211" s="16">
        <f>SUM(C211:H211)</f>
        <v>17</v>
      </c>
      <c r="J211" s="47">
        <f>I212*100/600</f>
        <v>8.6666666666666661</v>
      </c>
      <c r="K211" s="71">
        <f>(C211*C216+D211*D216+E211*E216+F211*F216+G211*G216+H211*H216)/(C211+D211+E211+F211+G211+H211)</f>
        <v>0</v>
      </c>
      <c r="L211" s="74" t="str">
        <f>LOOKUP(K211,{0,1},{"Dropped Out"," Promoted"})</f>
        <v>Dropped Out</v>
      </c>
      <c r="AI211" s="24">
        <v>2</v>
      </c>
      <c r="AJ211" s="25">
        <v>3</v>
      </c>
      <c r="AK211" s="25">
        <v>3</v>
      </c>
      <c r="AL211" s="25">
        <v>3</v>
      </c>
      <c r="AM211" s="25">
        <v>3</v>
      </c>
      <c r="AN211" s="26">
        <v>3</v>
      </c>
      <c r="AO211" s="44">
        <f>SUM(AI212,AJ212,AK212,,AL212,AM212,AN212)</f>
        <v>0</v>
      </c>
      <c r="AP211" s="47">
        <f>AO211*100/550</f>
        <v>0</v>
      </c>
      <c r="AQ211" s="50">
        <f>(AI211*AI216+AJ211*AJ216+AK211*AK216+AL211*AL216+AM211*AM216+AN211*AN216)/(AI211+AJ211+AK211+AL211+AM211+AN211)</f>
        <v>0</v>
      </c>
      <c r="AR211" s="53">
        <f>(C211*C216+D211*D216+E211*E216+F211*F216+H211*H216+G211*G216++AI211*AI216+AJ211*AJ216+AK211*AK216+AL211*AL216+AM211*AM216+AN211*AN216)/(C211+D211+E211+F211+H211+G211+AI211+AJ211+AK211+AL211+AM211+AN211)</f>
        <v>0</v>
      </c>
      <c r="AS211" s="41" t="str">
        <f>LOOKUP(AR211,{0,1.5},{"Dropped Out","Promoted"})</f>
        <v>Dropped Out</v>
      </c>
      <c r="AT211" s="24">
        <v>3</v>
      </c>
      <c r="AU211" s="25">
        <v>3</v>
      </c>
      <c r="AV211" s="25">
        <v>3</v>
      </c>
      <c r="AW211" s="25">
        <v>3</v>
      </c>
      <c r="AX211" s="25">
        <v>3</v>
      </c>
      <c r="AY211" s="26">
        <v>3</v>
      </c>
      <c r="AZ211" s="44">
        <f>SUM(AT212,AU212,AV212,,AW212,AX212,AY212)</f>
        <v>0</v>
      </c>
      <c r="BA211" s="47">
        <f>AZ211*100/600</f>
        <v>0</v>
      </c>
      <c r="BB211" s="50">
        <f>(AT211*AT216+AU211*AU216+AV211*AV216+AW211*AW216+AX211*AX216+AY211*AY216)/(AT211+AU211+AV211+AW211+AX211+AY211)</f>
        <v>0</v>
      </c>
      <c r="BC211" s="53">
        <f>(C211*C216+D211*D216+E211*E216+F211*F216+H211*H216+G211*G216+AI211*AI216+AJ211*AJ216+AK211*AK216+AL211*AL216+AM211*AM216+AN211*AN216+AT211*AT216+AU211*AU216+AV211*AV216+AW211*AW216+AX211*AX216+AY211*AY216)/(C211+D211+E211+F211+H211+G211+AI211+AJ211+AK211+AL211+AM211+AN211+AT211+AU211+AV211+AW211+AX211+AY211)</f>
        <v>0</v>
      </c>
      <c r="BD211" s="41" t="str">
        <f>LOOKUP(BC211,{0,1.75},{"Dropped Out","Promoted"})</f>
        <v>Dropped Out</v>
      </c>
      <c r="BE211" s="24">
        <v>3</v>
      </c>
      <c r="BF211" s="25">
        <v>3</v>
      </c>
      <c r="BG211" s="25">
        <v>3</v>
      </c>
      <c r="BH211" s="25">
        <v>3</v>
      </c>
      <c r="BI211" s="25">
        <v>3</v>
      </c>
      <c r="BJ211" s="26">
        <v>3</v>
      </c>
      <c r="BK211" s="44">
        <f>SUM(BE212,BF212,BG212,,BH212,BI212,BJ212)</f>
        <v>0</v>
      </c>
      <c r="BL211" s="47">
        <f>BK211*100/600</f>
        <v>0</v>
      </c>
      <c r="BM211" s="50">
        <f>(BE211*BE216+BF211*BF216+BG211*BG216+BH211*BH216+BI211*BI216+BJ211*BJ216)/(BE211+BF211+BG211+BH211+BI211+BJ211)</f>
        <v>0</v>
      </c>
      <c r="BN211" s="53">
        <f>(C211*C216+D211*D216+E211*E216+F211*F216+H211*H216+G211*G216+AI211*AI216+AJ211*AJ216+AK211*AK216+AL211*AL216+AM211*AM216+AN211*AN216+AT211*AT216+AU211*AU216+AV211*AV216+AW211*AW216+AX211*AX216+AY211*AY216+BE211*BE216+BF211*BF216+BG211*BG216+BH211*BH216+BI211*BI216+BJ211*BJ216)/(C211+D211+E211+F211+H211+G211+AI211+AJ211+AK211+AL211+AM211+AN211+AT211+AU211+AV211+AW211+AX211+AY211+BE211+BF211+BG211+BH211+BI211+BJ211)</f>
        <v>0</v>
      </c>
      <c r="BO211" s="41" t="str">
        <f>LOOKUP(BN211,{0,2},{"Dropped Out","Promoted"})</f>
        <v>Dropped Out</v>
      </c>
    </row>
    <row r="212" spans="1:67" ht="16.8" x14ac:dyDescent="0.3">
      <c r="A212" s="22" t="s">
        <v>58</v>
      </c>
      <c r="B212" s="18" t="s">
        <v>12</v>
      </c>
      <c r="C212" s="7">
        <v>9</v>
      </c>
      <c r="D212" s="7">
        <v>0</v>
      </c>
      <c r="E212" s="7">
        <v>7</v>
      </c>
      <c r="F212" s="7">
        <v>6</v>
      </c>
      <c r="G212" s="7">
        <v>14</v>
      </c>
      <c r="H212" s="7">
        <v>16</v>
      </c>
      <c r="I212" s="35">
        <f>SUM(C212:H212)</f>
        <v>52</v>
      </c>
      <c r="J212" s="48"/>
      <c r="K212" s="72"/>
      <c r="L212" s="75"/>
      <c r="AI212" s="7"/>
      <c r="AJ212" s="7"/>
      <c r="AK212" s="7"/>
      <c r="AL212" s="7"/>
      <c r="AM212" s="7"/>
      <c r="AN212" s="7"/>
      <c r="AO212" s="45"/>
      <c r="AP212" s="48"/>
      <c r="AQ212" s="51"/>
      <c r="AR212" s="54"/>
      <c r="AS212" s="42"/>
      <c r="AT212" s="7"/>
      <c r="AU212" s="7"/>
      <c r="AV212" s="7"/>
      <c r="AW212" s="7"/>
      <c r="AX212" s="7"/>
      <c r="AY212" s="7"/>
      <c r="AZ212" s="45"/>
      <c r="BA212" s="48"/>
      <c r="BB212" s="51"/>
      <c r="BC212" s="54"/>
      <c r="BD212" s="42"/>
      <c r="BE212" s="7"/>
      <c r="BF212" s="7"/>
      <c r="BG212" s="7"/>
      <c r="BH212" s="7"/>
      <c r="BI212" s="7"/>
      <c r="BJ212" s="7"/>
      <c r="BK212" s="45"/>
      <c r="BL212" s="48"/>
      <c r="BM212" s="51"/>
      <c r="BN212" s="54"/>
      <c r="BO212" s="42"/>
    </row>
    <row r="213" spans="1:67" ht="16.8" x14ac:dyDescent="0.3">
      <c r="A213" s="22"/>
      <c r="B213" s="18"/>
      <c r="C213" s="7"/>
      <c r="D213" s="7"/>
      <c r="E213" s="7"/>
      <c r="F213" s="7"/>
      <c r="G213" s="7"/>
      <c r="H213" s="7"/>
      <c r="I213" s="13"/>
      <c r="J213" s="48"/>
      <c r="K213" s="72"/>
      <c r="L213" s="75"/>
      <c r="AI213" s="7"/>
      <c r="AJ213" s="7"/>
      <c r="AK213" s="7"/>
      <c r="AL213" s="7"/>
      <c r="AM213" s="7"/>
      <c r="AN213" s="7"/>
      <c r="AO213" s="45"/>
      <c r="AP213" s="48"/>
      <c r="AQ213" s="51"/>
      <c r="AR213" s="54"/>
      <c r="AS213" s="42"/>
      <c r="AT213" s="7"/>
      <c r="AU213" s="7"/>
      <c r="AV213" s="7"/>
      <c r="AW213" s="7"/>
      <c r="AX213" s="7"/>
      <c r="AY213" s="7"/>
      <c r="AZ213" s="45"/>
      <c r="BA213" s="48"/>
      <c r="BB213" s="51"/>
      <c r="BC213" s="54"/>
      <c r="BD213" s="42"/>
      <c r="BE213" s="7"/>
      <c r="BF213" s="7"/>
      <c r="BG213" s="7"/>
      <c r="BH213" s="7"/>
      <c r="BI213" s="7"/>
      <c r="BJ213" s="7"/>
      <c r="BK213" s="45"/>
      <c r="BL213" s="48"/>
      <c r="BM213" s="51"/>
      <c r="BN213" s="54"/>
      <c r="BO213" s="42"/>
    </row>
    <row r="214" spans="1:67" ht="16.8" x14ac:dyDescent="0.3">
      <c r="A214" s="22"/>
      <c r="B214" s="19"/>
      <c r="C214" s="7"/>
      <c r="D214" s="7"/>
      <c r="E214" s="7"/>
      <c r="F214" s="7"/>
      <c r="G214" s="7"/>
      <c r="H214" s="7"/>
      <c r="I214" s="13"/>
      <c r="J214" s="48"/>
      <c r="K214" s="72"/>
      <c r="L214" s="75"/>
      <c r="AI214" s="7"/>
      <c r="AJ214" s="7"/>
      <c r="AK214" s="7"/>
      <c r="AL214" s="7"/>
      <c r="AM214" s="7"/>
      <c r="AN214" s="7"/>
      <c r="AO214" s="45"/>
      <c r="AP214" s="48"/>
      <c r="AQ214" s="51"/>
      <c r="AR214" s="54"/>
      <c r="AS214" s="42"/>
      <c r="AT214" s="7"/>
      <c r="AU214" s="7"/>
      <c r="AV214" s="7"/>
      <c r="AW214" s="7"/>
      <c r="AX214" s="7"/>
      <c r="AY214" s="7"/>
      <c r="AZ214" s="45"/>
      <c r="BA214" s="48"/>
      <c r="BB214" s="51"/>
      <c r="BC214" s="54"/>
      <c r="BD214" s="42"/>
      <c r="BE214" s="7"/>
      <c r="BF214" s="7"/>
      <c r="BG214" s="7"/>
      <c r="BH214" s="7"/>
      <c r="BI214" s="7"/>
      <c r="BJ214" s="7"/>
      <c r="BK214" s="45"/>
      <c r="BL214" s="48"/>
      <c r="BM214" s="51"/>
      <c r="BN214" s="54"/>
      <c r="BO214" s="42"/>
    </row>
    <row r="215" spans="1:67" ht="16.8" x14ac:dyDescent="0.3">
      <c r="A215" s="22"/>
      <c r="B215" s="19" t="s">
        <v>5</v>
      </c>
      <c r="C215" s="9" t="str">
        <f>LOOKUP(C212,{0,25,30,32,33,35,37,38,40,43,45},{"F","D","C-","C","C+","B-","B","B+","A-","A","A+"})</f>
        <v>F</v>
      </c>
      <c r="D215" s="9" t="str">
        <f>LOOKUP(D212, {0,50,60,63,66,70,73,75,80,85,90}, {"F","D","C-","C","C+","B-","B","B+","A-","A","A+"})</f>
        <v>F</v>
      </c>
      <c r="E215" s="9" t="str">
        <f>LOOKUP(E212, {0,50,60,63,66,70,73,75,80,85,90}, {"F","D","C-","C","C+","B-","B","B+","A-","A","A+"})</f>
        <v>F</v>
      </c>
      <c r="F215" s="9" t="str">
        <f>LOOKUP(F212, {0,50,60,63,66,70,73,75,80,85,90}, {"F","D","C-","C","C+","B-","B","B+","A-","A","A+"})</f>
        <v>F</v>
      </c>
      <c r="G215" s="9" t="str">
        <f>LOOKUP(G212, {0,50,60,63,66,70,73,75,80,85,90}, {"F","D","C-","C","C+","B-","B","B+","A-","A","A+"})</f>
        <v>F</v>
      </c>
      <c r="H215" s="9" t="str">
        <f>LOOKUP(H212, {0,50,60,63,66,70,73,75,80,85,90}, {"F","D","C-","C","C+","B-","B","B+","A-","A","A+"})</f>
        <v>F</v>
      </c>
      <c r="I215" s="13"/>
      <c r="J215" s="48"/>
      <c r="K215" s="72"/>
      <c r="L215" s="75"/>
      <c r="AI215" s="9" t="str">
        <f>LOOKUP(AI212,{0,25,30,32,33,35,37,38,40,43,45},{"F","D","C-","C","C+","B-","B","B+","A-","A","A+"})</f>
        <v>F</v>
      </c>
      <c r="AJ215" s="9" t="str">
        <f>LOOKUP(AJ212, {0,50,60,63,66,70,73,75,80,85,90}, {"F","D","C-","C","C+","B-","B","B+","A-","A","A+"})</f>
        <v>F</v>
      </c>
      <c r="AK215" s="9" t="str">
        <f>LOOKUP(AK212, {0,50,60,63,66,70,73,75,80,85,90}, {"F","D","C-","C","C+","B-","B","B+","A-","A","A+"})</f>
        <v>F</v>
      </c>
      <c r="AL215" s="9" t="str">
        <f>LOOKUP(AL212, {0,50,60,63,66,70,73,75,80,85,90}, {"F","D","C-","C","C+","B-","B","B+","A-","A","A+"})</f>
        <v>F</v>
      </c>
      <c r="AM215" s="9" t="str">
        <f>LOOKUP(AM212, {0,50,60,63,66,70,73,75,80,85,90}, {"F","D","C-","C","C+","B-","B","B+","A-","A","A+"})</f>
        <v>F</v>
      </c>
      <c r="AN215" s="9" t="str">
        <f>LOOKUP(AN212, {0,50,60,63,66,70,73,75,80,85,90}, {"F","D","C-","C","C+","B-","B","B+","A-","A","A+"})</f>
        <v>F</v>
      </c>
      <c r="AO215" s="45"/>
      <c r="AP215" s="48"/>
      <c r="AQ215" s="51"/>
      <c r="AR215" s="54"/>
      <c r="AS215" s="42"/>
      <c r="AT215" s="9" t="str">
        <f>LOOKUP(AT212, {0,50,60,63,66,70,73,75,80,85,90}, {"F","D","C-","C","C+","B-","B","B+","A-","A","A+"})</f>
        <v>F</v>
      </c>
      <c r="AU215" s="9" t="str">
        <f>LOOKUP(AU212, {0,50,60,63,66,70,73,75,80,85,90}, {"F","D","C-","C","C+","B-","B","B+","A-","A","A+"})</f>
        <v>F</v>
      </c>
      <c r="AV215" s="9" t="str">
        <f>LOOKUP(AV212, {0,50,60,63,66,70,73,75,80,85,90}, {"F","D","C-","C","C+","B-","B","B+","A-","A","A+"})</f>
        <v>F</v>
      </c>
      <c r="AW215" s="9" t="str">
        <f>LOOKUP(AW212, {0,50,60,63,66,70,73,75,80,85,90}, {"F","D","C-","C","C+","B-","B","B+","A-","A","A+"})</f>
        <v>F</v>
      </c>
      <c r="AX215" s="9" t="str">
        <f>LOOKUP(AX212, {0,50,60,63,66,70,73,75,80,85,90}, {"F","D","C-","C","C+","B-","B","B+","A-","A","A+"})</f>
        <v>F</v>
      </c>
      <c r="AY215" s="9" t="str">
        <f>LOOKUP(AY212, {0,50,60,63,66,70,73,75,80,85,90}, {"F","D","C-","C","C+","B-","B","B+","A-","A","A+"})</f>
        <v>F</v>
      </c>
      <c r="AZ215" s="45"/>
      <c r="BA215" s="48"/>
      <c r="BB215" s="51"/>
      <c r="BC215" s="54"/>
      <c r="BD215" s="42"/>
      <c r="BE215" s="9" t="str">
        <f>LOOKUP(BE212, {0,50,60,63,66,70,73,75,80,85,90}, {"F","D","C-","C","C+","B-","B","B+","A-","A","A+"})</f>
        <v>F</v>
      </c>
      <c r="BF215" s="9" t="str">
        <f>LOOKUP(BF212, {0,50,60,63,66,70,73,75,80,85,90}, {"F","D","C-","C","C+","B-","B","B+","A-","A","A+"})</f>
        <v>F</v>
      </c>
      <c r="BG215" s="9" t="str">
        <f>LOOKUP(BG212, {0,50,60,63,66,70,73,75,80,85,90}, {"F","D","C-","C","C+","B-","B","B+","A-","A","A+"})</f>
        <v>F</v>
      </c>
      <c r="BH215" s="9" t="str">
        <f>LOOKUP(BH212, {0,50,60,63,66,70,73,75,80,85,90}, {"F","D","C-","C","C+","B-","B","B+","A-","A","A+"})</f>
        <v>F</v>
      </c>
      <c r="BI215" s="9" t="str">
        <f>LOOKUP(BI212, {0,50,60,63,66,70,73,75,80,85,90}, {"F","D","C-","C","C+","B-","B","B+","A-","A","A+"})</f>
        <v>F</v>
      </c>
      <c r="BJ215" s="9" t="str">
        <f>LOOKUP(BJ212, {0,50,60,63,66,70,73,75,80,85,90}, {"F","D","C-","C","C+","B-","B","B+","A-","A","A+"})</f>
        <v>F</v>
      </c>
      <c r="BK215" s="45"/>
      <c r="BL215" s="48"/>
      <c r="BM215" s="51"/>
      <c r="BN215" s="54"/>
      <c r="BO215" s="42"/>
    </row>
    <row r="216" spans="1:67" ht="17.399999999999999" thickBot="1" x14ac:dyDescent="0.35">
      <c r="A216" s="23"/>
      <c r="B216" s="20" t="s">
        <v>6</v>
      </c>
      <c r="C216" s="36" t="str">
        <f>LOOKUP(C212, {0,25,26,27,28,29,30,31,32,33,34,35,36,37,38,39,40,41,42,43,44,45,50}, {"0","1","1.2","1.4","1.6","1.8","2.00","2.20","2.40","2.60","2.80","3.00","3.20","3.40","3.60","3.80","4.00","4.00","4.00","4.00","4.00","4.00","4.00"})</f>
        <v>0</v>
      </c>
      <c r="D216" s="12" t="str">
        <f>LOOKUP(D212,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216" s="12" t="str">
        <f>LOOKUP(E212,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216" s="12" t="str">
        <f>LOOKUP(F212,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216" s="12" t="str">
        <f>LOOKUP(G212,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216" s="12" t="str">
        <f>LOOKUP(H212,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I216" s="14"/>
      <c r="J216" s="49"/>
      <c r="K216" s="73"/>
      <c r="L216" s="76"/>
      <c r="AI216" s="36" t="str">
        <f>LOOKUP(AI212, {0,25,26,27,28,29,30,31,32,33,34,35,36,37,38,39,40,41,42,43,44,45,50}, {"0","1","1.2","1.4","1.6","1.8","2.00","2.20","2.40","2.60","2.80","3.00","3.20","3.40","3.60","3.80","4.00","4.00","4.00","4.00","4.00","4.00","4.00"})</f>
        <v>0</v>
      </c>
      <c r="AJ216" s="12" t="str">
        <f>LOOKUP(AJ212,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216" s="12" t="str">
        <f>LOOKUP(AK212,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216" s="12" t="str">
        <f>LOOKUP(AL212,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216" s="12" t="str">
        <f>LOOKUP(AM212,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216" s="12" t="str">
        <f>LOOKUP(AN212,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O216" s="46"/>
      <c r="AP216" s="49"/>
      <c r="AQ216" s="52"/>
      <c r="AR216" s="55"/>
      <c r="AS216" s="43"/>
      <c r="AT216" s="12" t="str">
        <f>LOOKUP(AT212,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216" s="12" t="str">
        <f>LOOKUP(AU212,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216" s="12" t="str">
        <f>LOOKUP(AV212,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216" s="12" t="str">
        <f>LOOKUP(AW212,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216" s="12" t="str">
        <f>LOOKUP(AX212,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216" s="12" t="str">
        <f>LOOKUP(AY212,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216" s="46"/>
      <c r="BA216" s="49"/>
      <c r="BB216" s="52"/>
      <c r="BC216" s="55"/>
      <c r="BD216" s="43"/>
      <c r="BE216" s="12" t="str">
        <f>LOOKUP(BE212,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216" s="12" t="str">
        <f>LOOKUP(BF212,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216" s="12" t="str">
        <f>LOOKUP(BG212,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216" s="12" t="str">
        <f>LOOKUP(BH212,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216" s="12" t="str">
        <f>LOOKUP(BI212,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216" s="12" t="str">
        <f>LOOKUP(BJ212,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216" s="46"/>
      <c r="BL216" s="49"/>
      <c r="BM216" s="52"/>
      <c r="BN216" s="55"/>
      <c r="BO216" s="43"/>
    </row>
    <row r="217" spans="1:67" ht="16.8" x14ac:dyDescent="0.3">
      <c r="A217" s="21">
        <v>36</v>
      </c>
      <c r="B217" s="17" t="s">
        <v>11</v>
      </c>
      <c r="C217" s="24">
        <v>2</v>
      </c>
      <c r="D217" s="7">
        <v>3</v>
      </c>
      <c r="E217" s="7">
        <v>3</v>
      </c>
      <c r="F217" s="7">
        <v>3</v>
      </c>
      <c r="G217" s="7">
        <v>3</v>
      </c>
      <c r="H217" s="7">
        <v>3</v>
      </c>
      <c r="I217" s="16">
        <f>SUM(C217:H217)</f>
        <v>17</v>
      </c>
      <c r="J217" s="47">
        <f>I218*100/600</f>
        <v>8.6666666666666661</v>
      </c>
      <c r="K217" s="71">
        <f>(C217*C222+D217*D222+E217*E222+F217*F222+G217*G222+H217*H222)/(C217+D217+E217+F217+G217+H217)</f>
        <v>0</v>
      </c>
      <c r="L217" s="74" t="str">
        <f>LOOKUP(K217,{0,1},{"Dropped Out"," Promoted"})</f>
        <v>Dropped Out</v>
      </c>
      <c r="AI217" s="24">
        <v>2</v>
      </c>
      <c r="AJ217" s="25">
        <v>3</v>
      </c>
      <c r="AK217" s="25">
        <v>3</v>
      </c>
      <c r="AL217" s="25">
        <v>3</v>
      </c>
      <c r="AM217" s="25">
        <v>3</v>
      </c>
      <c r="AN217" s="26">
        <v>3</v>
      </c>
      <c r="AO217" s="44">
        <f>SUM(AI218,AJ218,AK218,,AL218,AM218,AN218)</f>
        <v>0</v>
      </c>
      <c r="AP217" s="47">
        <f>AO217*100/550</f>
        <v>0</v>
      </c>
      <c r="AQ217" s="50">
        <f>(AI217*AI222+AJ217*AJ222+AK217*AK222+AL217*AL222+AM217*AM222+AN217*AN222)/(AI217+AJ217+AK217+AL217+AM217+AN217)</f>
        <v>0</v>
      </c>
      <c r="AR217" s="53">
        <f>(C217*C222+D217*D222+E217*E222+F217*F222+H217*H222+G217*G222++AI217*AI222+AJ217*AJ222+AK217*AK222+AL217*AL222+AM217*AM222+AN217*AN222)/(C217+D217+E217+F217+H217+G217+AI217+AJ217+AK217+AL217+AM217+AN217)</f>
        <v>0</v>
      </c>
      <c r="AS217" s="41" t="str">
        <f>LOOKUP(AR217,{0,1.5},{"Dropped Out","Promoted"})</f>
        <v>Dropped Out</v>
      </c>
      <c r="AT217" s="24">
        <v>3</v>
      </c>
      <c r="AU217" s="25">
        <v>3</v>
      </c>
      <c r="AV217" s="25">
        <v>3</v>
      </c>
      <c r="AW217" s="25">
        <v>3</v>
      </c>
      <c r="AX217" s="25">
        <v>3</v>
      </c>
      <c r="AY217" s="26">
        <v>3</v>
      </c>
      <c r="AZ217" s="44">
        <f>SUM(AT218,AU218,AV218,,AW218,AX218,AY218)</f>
        <v>0</v>
      </c>
      <c r="BA217" s="47">
        <f>AZ217*100/600</f>
        <v>0</v>
      </c>
      <c r="BB217" s="50">
        <f>(AT217*AT222+AU217*AU222+AV217*AV222+AW217*AW222+AX217*AX222+AY217*AY222)/(AT217+AU217+AV217+AW217+AX217+AY217)</f>
        <v>0</v>
      </c>
      <c r="BC217" s="53">
        <f>(C217*C222+D217*D222+E217*E222+F217*F222+H217*H222+G217*G222+AI217*AI222+AJ217*AJ222+AK217*AK222+AL217*AL222+AM217*AM222+AN217*AN222+AT217*AT222+AU217*AU222+AV217*AV222+AW217*AW222+AX217*AX222+AY217*AY222)/(C217+D217+E217+F217+H217+G217+AI217+AJ217+AK217+AL217+AM217+AN217+AT217+AU217+AV217+AW217+AX217+AY217)</f>
        <v>0</v>
      </c>
      <c r="BD217" s="41" t="str">
        <f>LOOKUP(BC217,{0,1.75},{"Dropped Out","Promoted"})</f>
        <v>Dropped Out</v>
      </c>
      <c r="BE217" s="24">
        <v>3</v>
      </c>
      <c r="BF217" s="25">
        <v>3</v>
      </c>
      <c r="BG217" s="25">
        <v>3</v>
      </c>
      <c r="BH217" s="25">
        <v>3</v>
      </c>
      <c r="BI217" s="25">
        <v>3</v>
      </c>
      <c r="BJ217" s="26">
        <v>3</v>
      </c>
      <c r="BK217" s="44">
        <f>SUM(BE218,BF218,BG218,,BH218,BI218,BJ218)</f>
        <v>0</v>
      </c>
      <c r="BL217" s="47">
        <f>BK217*100/600</f>
        <v>0</v>
      </c>
      <c r="BM217" s="50">
        <f>(BE217*BE222+BF217*BF222+BG217*BG222+BH217*BH222+BI217*BI222+BJ217*BJ222)/(BE217+BF217+BG217+BH217+BI217+BJ217)</f>
        <v>0</v>
      </c>
      <c r="BN217" s="53">
        <f>(C217*C222+D217*D222+E217*E222+F217*F222+H217*H222+G217*G222+AI217*AI222+AJ217*AJ222+AK217*AK222+AL217*AL222+AM217*AM222+AN217*AN222+AT217*AT222+AU217*AU222+AV217*AV222+AW217*AW222+AX217*AX222+AY217*AY222+BE217*BE222+BF217*BF222+BG217*BG222+BH217*BH222+BI217*BI222+BJ217*BJ222)/(C217+D217+E217+F217+H217+G217+AI217+AJ217+AK217+AL217+AM217+AN217+AT217+AU217+AV217+AW217+AX217+AY217+BE217+BF217+BG217+BH217+BI217+BJ217)</f>
        <v>0</v>
      </c>
      <c r="BO217" s="41" t="str">
        <f>LOOKUP(BN217,{0,2},{"Dropped Out","Promoted"})</f>
        <v>Dropped Out</v>
      </c>
    </row>
    <row r="218" spans="1:67" ht="16.8" x14ac:dyDescent="0.3">
      <c r="A218" s="22" t="s">
        <v>59</v>
      </c>
      <c r="B218" s="18" t="s">
        <v>12</v>
      </c>
      <c r="C218" s="7">
        <v>12</v>
      </c>
      <c r="D218" s="7">
        <v>0</v>
      </c>
      <c r="E218" s="7">
        <v>11</v>
      </c>
      <c r="F218" s="7">
        <v>0</v>
      </c>
      <c r="G218" s="7">
        <v>14</v>
      </c>
      <c r="H218" s="7">
        <v>15</v>
      </c>
      <c r="I218" s="35">
        <f>SUM(C218:H218)</f>
        <v>52</v>
      </c>
      <c r="J218" s="48"/>
      <c r="K218" s="72"/>
      <c r="L218" s="75"/>
      <c r="AI218" s="7"/>
      <c r="AJ218" s="7"/>
      <c r="AK218" s="7"/>
      <c r="AL218" s="7"/>
      <c r="AM218" s="7"/>
      <c r="AN218" s="7"/>
      <c r="AO218" s="45"/>
      <c r="AP218" s="48"/>
      <c r="AQ218" s="51"/>
      <c r="AR218" s="54"/>
      <c r="AS218" s="42"/>
      <c r="AT218" s="7"/>
      <c r="AU218" s="7"/>
      <c r="AV218" s="7"/>
      <c r="AW218" s="7"/>
      <c r="AX218" s="7"/>
      <c r="AY218" s="7"/>
      <c r="AZ218" s="45"/>
      <c r="BA218" s="48"/>
      <c r="BB218" s="51"/>
      <c r="BC218" s="54"/>
      <c r="BD218" s="42"/>
      <c r="BE218" s="7"/>
      <c r="BF218" s="7"/>
      <c r="BG218" s="7"/>
      <c r="BH218" s="7"/>
      <c r="BI218" s="7"/>
      <c r="BJ218" s="7"/>
      <c r="BK218" s="45"/>
      <c r="BL218" s="48"/>
      <c r="BM218" s="51"/>
      <c r="BN218" s="54"/>
      <c r="BO218" s="42"/>
    </row>
    <row r="219" spans="1:67" ht="16.8" x14ac:dyDescent="0.3">
      <c r="A219" s="22"/>
      <c r="B219" s="18"/>
      <c r="C219" s="7"/>
      <c r="D219" s="7"/>
      <c r="E219" s="7"/>
      <c r="F219" s="7"/>
      <c r="G219" s="7"/>
      <c r="H219" s="7"/>
      <c r="I219" s="13"/>
      <c r="J219" s="48"/>
      <c r="K219" s="72"/>
      <c r="L219" s="75"/>
      <c r="AI219" s="7"/>
      <c r="AJ219" s="7"/>
      <c r="AK219" s="7"/>
      <c r="AL219" s="7"/>
      <c r="AM219" s="7"/>
      <c r="AN219" s="7"/>
      <c r="AO219" s="45"/>
      <c r="AP219" s="48"/>
      <c r="AQ219" s="51"/>
      <c r="AR219" s="54"/>
      <c r="AS219" s="42"/>
      <c r="AT219" s="7"/>
      <c r="AU219" s="7"/>
      <c r="AV219" s="7"/>
      <c r="AW219" s="7"/>
      <c r="AX219" s="7"/>
      <c r="AY219" s="7"/>
      <c r="AZ219" s="45"/>
      <c r="BA219" s="48"/>
      <c r="BB219" s="51"/>
      <c r="BC219" s="54"/>
      <c r="BD219" s="42"/>
      <c r="BE219" s="7"/>
      <c r="BF219" s="7"/>
      <c r="BG219" s="7"/>
      <c r="BH219" s="7"/>
      <c r="BI219" s="7"/>
      <c r="BJ219" s="7"/>
      <c r="BK219" s="45"/>
      <c r="BL219" s="48"/>
      <c r="BM219" s="51"/>
      <c r="BN219" s="54"/>
      <c r="BO219" s="42"/>
    </row>
    <row r="220" spans="1:67" ht="16.8" x14ac:dyDescent="0.3">
      <c r="A220" s="22"/>
      <c r="B220" s="19"/>
      <c r="C220" s="7"/>
      <c r="D220" s="7"/>
      <c r="E220" s="7"/>
      <c r="F220" s="7"/>
      <c r="G220" s="7"/>
      <c r="H220" s="7"/>
      <c r="I220" s="13"/>
      <c r="J220" s="48"/>
      <c r="K220" s="72"/>
      <c r="L220" s="75"/>
      <c r="AI220" s="7"/>
      <c r="AJ220" s="7"/>
      <c r="AK220" s="7"/>
      <c r="AL220" s="7"/>
      <c r="AM220" s="7"/>
      <c r="AN220" s="7"/>
      <c r="AO220" s="45"/>
      <c r="AP220" s="48"/>
      <c r="AQ220" s="51"/>
      <c r="AR220" s="54"/>
      <c r="AS220" s="42"/>
      <c r="AT220" s="7"/>
      <c r="AU220" s="7"/>
      <c r="AV220" s="7"/>
      <c r="AW220" s="7"/>
      <c r="AX220" s="7"/>
      <c r="AY220" s="7"/>
      <c r="AZ220" s="45"/>
      <c r="BA220" s="48"/>
      <c r="BB220" s="51"/>
      <c r="BC220" s="54"/>
      <c r="BD220" s="42"/>
      <c r="BE220" s="7"/>
      <c r="BF220" s="7"/>
      <c r="BG220" s="7"/>
      <c r="BH220" s="7"/>
      <c r="BI220" s="7"/>
      <c r="BJ220" s="7"/>
      <c r="BK220" s="45"/>
      <c r="BL220" s="48"/>
      <c r="BM220" s="51"/>
      <c r="BN220" s="54"/>
      <c r="BO220" s="42"/>
    </row>
    <row r="221" spans="1:67" ht="16.8" x14ac:dyDescent="0.3">
      <c r="A221" s="22"/>
      <c r="B221" s="19" t="s">
        <v>5</v>
      </c>
      <c r="C221" s="9" t="str">
        <f>LOOKUP(C218,{0,25,30,32,33,35,37,38,40,43,45},{"F","D","C-","C","C+","B-","B","B+","A-","A","A+"})</f>
        <v>F</v>
      </c>
      <c r="D221" s="9" t="str">
        <f>LOOKUP(D218, {0,50,60,63,66,70,73,75,80,85,90}, {"F","D","C-","C","C+","B-","B","B+","A-","A","A+"})</f>
        <v>F</v>
      </c>
      <c r="E221" s="9" t="str">
        <f>LOOKUP(E218, {0,50,60,63,66,70,73,75,80,85,90}, {"F","D","C-","C","C+","B-","B","B+","A-","A","A+"})</f>
        <v>F</v>
      </c>
      <c r="F221" s="9" t="str">
        <f>LOOKUP(F218, {0,50,60,63,66,70,73,75,80,85,90}, {"F","D","C-","C","C+","B-","B","B+","A-","A","A+"})</f>
        <v>F</v>
      </c>
      <c r="G221" s="9" t="str">
        <f>LOOKUP(G218, {0,50,60,63,66,70,73,75,80,85,90}, {"F","D","C-","C","C+","B-","B","B+","A-","A","A+"})</f>
        <v>F</v>
      </c>
      <c r="H221" s="9" t="str">
        <f>LOOKUP(H218, {0,50,60,63,66,70,73,75,80,85,90}, {"F","D","C-","C","C+","B-","B","B+","A-","A","A+"})</f>
        <v>F</v>
      </c>
      <c r="I221" s="13"/>
      <c r="J221" s="48"/>
      <c r="K221" s="72"/>
      <c r="L221" s="75"/>
      <c r="AI221" s="9" t="str">
        <f>LOOKUP(AI218,{0,25,30,32,33,35,37,38,40,43,45},{"F","D","C-","C","C+","B-","B","B+","A-","A","A+"})</f>
        <v>F</v>
      </c>
      <c r="AJ221" s="9" t="str">
        <f>LOOKUP(AJ218, {0,50,60,63,66,70,73,75,80,85,90}, {"F","D","C-","C","C+","B-","B","B+","A-","A","A+"})</f>
        <v>F</v>
      </c>
      <c r="AK221" s="9" t="str">
        <f>LOOKUP(AK218, {0,50,60,63,66,70,73,75,80,85,90}, {"F","D","C-","C","C+","B-","B","B+","A-","A","A+"})</f>
        <v>F</v>
      </c>
      <c r="AL221" s="9" t="str">
        <f>LOOKUP(AL218, {0,50,60,63,66,70,73,75,80,85,90}, {"F","D","C-","C","C+","B-","B","B+","A-","A","A+"})</f>
        <v>F</v>
      </c>
      <c r="AM221" s="9" t="str">
        <f>LOOKUP(AM218, {0,50,60,63,66,70,73,75,80,85,90}, {"F","D","C-","C","C+","B-","B","B+","A-","A","A+"})</f>
        <v>F</v>
      </c>
      <c r="AN221" s="9" t="str">
        <f>LOOKUP(AN218, {0,50,60,63,66,70,73,75,80,85,90}, {"F","D","C-","C","C+","B-","B","B+","A-","A","A+"})</f>
        <v>F</v>
      </c>
      <c r="AO221" s="45"/>
      <c r="AP221" s="48"/>
      <c r="AQ221" s="51"/>
      <c r="AR221" s="54"/>
      <c r="AS221" s="42"/>
      <c r="AT221" s="9" t="str">
        <f>LOOKUP(AT218, {0,50,60,63,66,70,73,75,80,85,90}, {"F","D","C-","C","C+","B-","B","B+","A-","A","A+"})</f>
        <v>F</v>
      </c>
      <c r="AU221" s="9" t="str">
        <f>LOOKUP(AU218, {0,50,60,63,66,70,73,75,80,85,90}, {"F","D","C-","C","C+","B-","B","B+","A-","A","A+"})</f>
        <v>F</v>
      </c>
      <c r="AV221" s="9" t="str">
        <f>LOOKUP(AV218, {0,50,60,63,66,70,73,75,80,85,90}, {"F","D","C-","C","C+","B-","B","B+","A-","A","A+"})</f>
        <v>F</v>
      </c>
      <c r="AW221" s="9" t="str">
        <f>LOOKUP(AW218, {0,50,60,63,66,70,73,75,80,85,90}, {"F","D","C-","C","C+","B-","B","B+","A-","A","A+"})</f>
        <v>F</v>
      </c>
      <c r="AX221" s="9" t="str">
        <f>LOOKUP(AX218, {0,50,60,63,66,70,73,75,80,85,90}, {"F","D","C-","C","C+","B-","B","B+","A-","A","A+"})</f>
        <v>F</v>
      </c>
      <c r="AY221" s="9" t="str">
        <f>LOOKUP(AY218, {0,50,60,63,66,70,73,75,80,85,90}, {"F","D","C-","C","C+","B-","B","B+","A-","A","A+"})</f>
        <v>F</v>
      </c>
      <c r="AZ221" s="45"/>
      <c r="BA221" s="48"/>
      <c r="BB221" s="51"/>
      <c r="BC221" s="54"/>
      <c r="BD221" s="42"/>
      <c r="BE221" s="9" t="str">
        <f>LOOKUP(BE218, {0,50,60,63,66,70,73,75,80,85,90}, {"F","D","C-","C","C+","B-","B","B+","A-","A","A+"})</f>
        <v>F</v>
      </c>
      <c r="BF221" s="9" t="str">
        <f>LOOKUP(BF218, {0,50,60,63,66,70,73,75,80,85,90}, {"F","D","C-","C","C+","B-","B","B+","A-","A","A+"})</f>
        <v>F</v>
      </c>
      <c r="BG221" s="9" t="str">
        <f>LOOKUP(BG218, {0,50,60,63,66,70,73,75,80,85,90}, {"F","D","C-","C","C+","B-","B","B+","A-","A","A+"})</f>
        <v>F</v>
      </c>
      <c r="BH221" s="9" t="str">
        <f>LOOKUP(BH218, {0,50,60,63,66,70,73,75,80,85,90}, {"F","D","C-","C","C+","B-","B","B+","A-","A","A+"})</f>
        <v>F</v>
      </c>
      <c r="BI221" s="9" t="str">
        <f>LOOKUP(BI218, {0,50,60,63,66,70,73,75,80,85,90}, {"F","D","C-","C","C+","B-","B","B+","A-","A","A+"})</f>
        <v>F</v>
      </c>
      <c r="BJ221" s="9" t="str">
        <f>LOOKUP(BJ218, {0,50,60,63,66,70,73,75,80,85,90}, {"F","D","C-","C","C+","B-","B","B+","A-","A","A+"})</f>
        <v>F</v>
      </c>
      <c r="BK221" s="45"/>
      <c r="BL221" s="48"/>
      <c r="BM221" s="51"/>
      <c r="BN221" s="54"/>
      <c r="BO221" s="42"/>
    </row>
    <row r="222" spans="1:67" ht="17.399999999999999" thickBot="1" x14ac:dyDescent="0.35">
      <c r="A222" s="23"/>
      <c r="B222" s="20" t="s">
        <v>6</v>
      </c>
      <c r="C222" s="36" t="str">
        <f>LOOKUP(C218, {0,25,26,27,28,29,30,31,32,33,34,35,36,37,38,39,40,41,42,43,44,45,50}, {"0","1","1.2","1.4","1.6","1.8","2.00","2.20","2.40","2.60","2.80","3.00","3.20","3.40","3.60","3.80","4.00","4.00","4.00","4.00","4.00","4.00","4.00"})</f>
        <v>0</v>
      </c>
      <c r="D222" s="12" t="str">
        <f>LOOKUP(D218,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222" s="12" t="str">
        <f>LOOKUP(E218,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222" s="12" t="str">
        <f>LOOKUP(F218,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222" s="12" t="str">
        <f>LOOKUP(G218,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222" s="12" t="str">
        <f>LOOKUP(H218,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I222" s="14"/>
      <c r="J222" s="49"/>
      <c r="K222" s="73"/>
      <c r="L222" s="76"/>
      <c r="AI222" s="36" t="str">
        <f>LOOKUP(AI218, {0,25,26,27,28,29,30,31,32,33,34,35,36,37,38,39,40,41,42,43,44,45,50}, {"0","1","1.2","1.4","1.6","1.8","2.00","2.20","2.40","2.60","2.80","3.00","3.20","3.40","3.60","3.80","4.00","4.00","4.00","4.00","4.00","4.00","4.00"})</f>
        <v>0</v>
      </c>
      <c r="AJ222" s="12" t="str">
        <f>LOOKUP(AJ218,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222" s="12" t="str">
        <f>LOOKUP(AK218,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222" s="12" t="str">
        <f>LOOKUP(AL218,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222" s="12" t="str">
        <f>LOOKUP(AM218,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222" s="12" t="str">
        <f>LOOKUP(AN218,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O222" s="46"/>
      <c r="AP222" s="49"/>
      <c r="AQ222" s="52"/>
      <c r="AR222" s="55"/>
      <c r="AS222" s="43"/>
      <c r="AT222" s="12" t="str">
        <f>LOOKUP(AT218,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222" s="12" t="str">
        <f>LOOKUP(AU218,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222" s="12" t="str">
        <f>LOOKUP(AV218,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222" s="12" t="str">
        <f>LOOKUP(AW218,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222" s="12" t="str">
        <f>LOOKUP(AX218,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222" s="12" t="str">
        <f>LOOKUP(AY218,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222" s="46"/>
      <c r="BA222" s="49"/>
      <c r="BB222" s="52"/>
      <c r="BC222" s="55"/>
      <c r="BD222" s="43"/>
      <c r="BE222" s="12" t="str">
        <f>LOOKUP(BE218,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222" s="12" t="str">
        <f>LOOKUP(BF218,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222" s="12" t="str">
        <f>LOOKUP(BG218,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222" s="12" t="str">
        <f>LOOKUP(BH218,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222" s="12" t="str">
        <f>LOOKUP(BI218,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222" s="12" t="str">
        <f>LOOKUP(BJ218,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222" s="46"/>
      <c r="BL222" s="49"/>
      <c r="BM222" s="52"/>
      <c r="BN222" s="55"/>
      <c r="BO222" s="43"/>
    </row>
    <row r="223" spans="1:67" ht="16.8" x14ac:dyDescent="0.3">
      <c r="A223" s="21">
        <v>37</v>
      </c>
      <c r="B223" s="17" t="s">
        <v>11</v>
      </c>
      <c r="C223" s="24">
        <v>2</v>
      </c>
      <c r="D223" s="7">
        <v>3</v>
      </c>
      <c r="E223" s="7">
        <v>3</v>
      </c>
      <c r="F223" s="7">
        <v>3</v>
      </c>
      <c r="G223" s="7">
        <v>3</v>
      </c>
      <c r="H223" s="7">
        <v>3</v>
      </c>
      <c r="I223" s="16">
        <f>SUM(C223:H223)</f>
        <v>17</v>
      </c>
      <c r="J223" s="47">
        <f>I224*100/600</f>
        <v>59.333333333333336</v>
      </c>
      <c r="K223" s="71">
        <f>(C223*C228+D223*D228+E223*E228+F223*F228+G223*G228+H223*H228)/(C223+D223+E223+F223+G223+H223)</f>
        <v>2.5176470588235293</v>
      </c>
      <c r="L223" s="74" t="str">
        <f>LOOKUP(K223,{0,1},{"Dropped Out"," Promoted"})</f>
        <v xml:space="preserve"> Promoted</v>
      </c>
      <c r="AI223" s="24">
        <v>2</v>
      </c>
      <c r="AJ223" s="25">
        <v>3</v>
      </c>
      <c r="AK223" s="25">
        <v>3</v>
      </c>
      <c r="AL223" s="25">
        <v>3</v>
      </c>
      <c r="AM223" s="25">
        <v>3</v>
      </c>
      <c r="AN223" s="26">
        <v>3</v>
      </c>
      <c r="AO223" s="44">
        <f>SUM(AI224,AJ224,AK224,,AL224,AM224,AN224)</f>
        <v>415</v>
      </c>
      <c r="AP223" s="47">
        <f>AO223*100/550</f>
        <v>75.454545454545453</v>
      </c>
      <c r="AQ223" s="50">
        <f>(AI223*AI228+AJ223*AJ228+AK223*AK228+AL223*AL228+AM223*AM228+AN223*AN228)/(AI223+AJ223+AK223+AL223+AM223+AN223)</f>
        <v>3.3352941176470585</v>
      </c>
      <c r="AR223" s="53">
        <f>(C223*C228+D223*D228+E223*E228+F223*F228+H223*H228+G223*G228++AI223*AI228+AJ223*AJ228+AK223*AK228+AL223*AL228+AM223*AM228+AN223*AN228)/(C223+D223+E223+F223+H223+G223+AI223+AJ223+AK223+AL223+AM223+AN223)</f>
        <v>2.9264705882352939</v>
      </c>
      <c r="AS223" s="41" t="str">
        <f>LOOKUP(AR223,{0,1.5},{"Dropped Out","Promoted"})</f>
        <v>Promoted</v>
      </c>
      <c r="AT223" s="24">
        <v>3</v>
      </c>
      <c r="AU223" s="25">
        <v>3</v>
      </c>
      <c r="AV223" s="25">
        <v>3</v>
      </c>
      <c r="AW223" s="25">
        <v>3</v>
      </c>
      <c r="AX223" s="25">
        <v>3</v>
      </c>
      <c r="AY223" s="26">
        <v>3</v>
      </c>
      <c r="AZ223" s="44">
        <f>SUM(AT224,AU224,AV224,,AW224,AX224,AY224)</f>
        <v>445</v>
      </c>
      <c r="BA223" s="47">
        <f>AZ223*100/600</f>
        <v>74.166666666666671</v>
      </c>
      <c r="BB223" s="50">
        <f>(AT223*AT228+AU223*AU228+AV223*AV228+AW223*AW228+AX223*AX228+AY223*AY228)/(AT223+AU223+AV223+AW223+AX223+AY223)</f>
        <v>3.2833333333333332</v>
      </c>
      <c r="BC223" s="53">
        <f>(C223*C228+D223*D228+E223*E228+F223*F228+H223*H228+G223*G228+AI223*AI228+AJ223*AJ228+AK223*AK228+AL223*AL228+AM223*AM228+AN223*AN228+AT223*AT228+AU223*AU228+AV223*AV228+AW223*AW228+AX223*AX228+AY223*AY228)/(C223+D223+E223+F223+H223+G223+AI223+AJ223+AK223+AL223+AM223+AN223+AT223+AU223+AV223+AW223+AX223+AY223)</f>
        <v>3.05</v>
      </c>
      <c r="BD223" s="41" t="str">
        <f>LOOKUP(BC223,{0,1.75},{"Dropped Out","Promoted"})</f>
        <v>Promoted</v>
      </c>
      <c r="BE223" s="24">
        <v>3</v>
      </c>
      <c r="BF223" s="25">
        <v>3</v>
      </c>
      <c r="BG223" s="25">
        <v>3</v>
      </c>
      <c r="BH223" s="25">
        <v>3</v>
      </c>
      <c r="BI223" s="25">
        <v>3</v>
      </c>
      <c r="BJ223" s="26">
        <v>3</v>
      </c>
      <c r="BK223" s="44">
        <f>SUM(BE224,BF224,BG224,,BH224,BI224,BJ224)</f>
        <v>457</v>
      </c>
      <c r="BL223" s="47">
        <f>BK223*100/600</f>
        <v>76.166666666666671</v>
      </c>
      <c r="BM223" s="50">
        <f>(BE223*BE228+BF223*BF228+BG223*BG228+BH223*BH228+BI223*BI228+BJ223*BJ228)/(BE223+BF223+BG223+BH223+BI223+BJ223)</f>
        <v>3.4000000000000004</v>
      </c>
      <c r="BN223" s="53">
        <f>(C223*C228+D223*D228+E223*E228+F223*F228+H223*H228+G223*G228+AI223*AI228+AJ223*AJ228+AK223*AK228+AL223*AL228+AM223*AM228+AN223*AN228+AT223*AT228+AU223*AU228+AV223*AV228+AW223*AW228+AX223*AX228+AY223*AY228+BE223*BE228+BF223*BF228+BG223*BG228+BH223*BH228+BI223*BI228+BJ223*BJ228)/(C223+D223+E223+F223+H223+G223+AI223+AJ223+AK223+AL223+AM223+AN223+AT223+AU223+AV223+AW223+AX223+AY223+BE223+BF223+BG223+BH223+BI223+BJ223)</f>
        <v>3.14</v>
      </c>
      <c r="BO223" s="41" t="str">
        <f>LOOKUP(BN223,{0,2},{"Dropped Out","Promoted"})</f>
        <v>Promoted</v>
      </c>
    </row>
    <row r="224" spans="1:67" ht="16.8" x14ac:dyDescent="0.3">
      <c r="A224" s="22" t="s">
        <v>60</v>
      </c>
      <c r="B224" s="18" t="s">
        <v>12</v>
      </c>
      <c r="C224" s="7">
        <v>40</v>
      </c>
      <c r="D224" s="7">
        <v>59</v>
      </c>
      <c r="E224" s="7">
        <v>56</v>
      </c>
      <c r="F224" s="7">
        <v>63</v>
      </c>
      <c r="G224" s="7">
        <v>74</v>
      </c>
      <c r="H224" s="7">
        <v>64</v>
      </c>
      <c r="I224" s="35">
        <f>SUM(C224:H224)</f>
        <v>356</v>
      </c>
      <c r="J224" s="48"/>
      <c r="K224" s="72"/>
      <c r="L224" s="75"/>
      <c r="AI224" s="7">
        <v>35</v>
      </c>
      <c r="AJ224" s="7">
        <v>75</v>
      </c>
      <c r="AK224" s="7">
        <v>72</v>
      </c>
      <c r="AL224" s="7">
        <v>91</v>
      </c>
      <c r="AM224" s="7">
        <v>64</v>
      </c>
      <c r="AN224" s="7">
        <v>78</v>
      </c>
      <c r="AO224" s="45"/>
      <c r="AP224" s="48"/>
      <c r="AQ224" s="51"/>
      <c r="AR224" s="54"/>
      <c r="AS224" s="42"/>
      <c r="AT224" s="7">
        <v>86</v>
      </c>
      <c r="AU224" s="7">
        <v>65</v>
      </c>
      <c r="AV224" s="7">
        <v>66</v>
      </c>
      <c r="AW224" s="7">
        <v>76</v>
      </c>
      <c r="AX224" s="7">
        <v>82</v>
      </c>
      <c r="AY224" s="7">
        <v>70</v>
      </c>
      <c r="AZ224" s="45"/>
      <c r="BA224" s="48"/>
      <c r="BB224" s="51"/>
      <c r="BC224" s="54"/>
      <c r="BD224" s="42"/>
      <c r="BE224" s="7">
        <v>66</v>
      </c>
      <c r="BF224" s="7">
        <v>70</v>
      </c>
      <c r="BG224" s="7">
        <v>72</v>
      </c>
      <c r="BH224" s="7">
        <v>76</v>
      </c>
      <c r="BI224" s="7">
        <v>87</v>
      </c>
      <c r="BJ224" s="7">
        <v>86</v>
      </c>
      <c r="BK224" s="45"/>
      <c r="BL224" s="48"/>
      <c r="BM224" s="51"/>
      <c r="BN224" s="54"/>
      <c r="BO224" s="42"/>
    </row>
    <row r="225" spans="1:67" ht="16.8" x14ac:dyDescent="0.3">
      <c r="A225" s="22" t="s">
        <v>155</v>
      </c>
      <c r="B225" s="18"/>
      <c r="C225" s="7"/>
      <c r="D225" s="7"/>
      <c r="E225" s="7"/>
      <c r="F225" s="7"/>
      <c r="G225" s="7"/>
      <c r="H225" s="7"/>
      <c r="I225" s="13"/>
      <c r="J225" s="48"/>
      <c r="K225" s="72"/>
      <c r="L225" s="75"/>
      <c r="AI225" s="7"/>
      <c r="AJ225" s="7"/>
      <c r="AK225" s="7"/>
      <c r="AL225" s="7"/>
      <c r="AM225" s="7"/>
      <c r="AN225" s="7"/>
      <c r="AO225" s="45"/>
      <c r="AP225" s="48"/>
      <c r="AQ225" s="51"/>
      <c r="AR225" s="54"/>
      <c r="AS225" s="42"/>
      <c r="AT225" s="7"/>
      <c r="AU225" s="7"/>
      <c r="AV225" s="7"/>
      <c r="AW225" s="7"/>
      <c r="AX225" s="7"/>
      <c r="AY225" s="7"/>
      <c r="AZ225" s="45"/>
      <c r="BA225" s="48"/>
      <c r="BB225" s="51"/>
      <c r="BC225" s="54"/>
      <c r="BD225" s="42"/>
      <c r="BE225" s="7"/>
      <c r="BF225" s="7"/>
      <c r="BG225" s="7"/>
      <c r="BH225" s="7"/>
      <c r="BI225" s="7"/>
      <c r="BJ225" s="7"/>
      <c r="BK225" s="45"/>
      <c r="BL225" s="48"/>
      <c r="BM225" s="51"/>
      <c r="BN225" s="54"/>
      <c r="BO225" s="42"/>
    </row>
    <row r="226" spans="1:67" ht="16.8" x14ac:dyDescent="0.3">
      <c r="A226" s="22" t="s">
        <v>156</v>
      </c>
      <c r="B226" s="19"/>
      <c r="C226" s="7"/>
      <c r="D226" s="7"/>
      <c r="E226" s="7"/>
      <c r="F226" s="7"/>
      <c r="G226" s="7"/>
      <c r="H226" s="7"/>
      <c r="I226" s="13"/>
      <c r="J226" s="48"/>
      <c r="K226" s="72"/>
      <c r="L226" s="75"/>
      <c r="AI226" s="7"/>
      <c r="AJ226" s="7"/>
      <c r="AK226" s="7"/>
      <c r="AL226" s="7"/>
      <c r="AM226" s="7"/>
      <c r="AN226" s="7"/>
      <c r="AO226" s="45"/>
      <c r="AP226" s="48"/>
      <c r="AQ226" s="51"/>
      <c r="AR226" s="54"/>
      <c r="AS226" s="42"/>
      <c r="AT226" s="7"/>
      <c r="AU226" s="7"/>
      <c r="AV226" s="7"/>
      <c r="AW226" s="7"/>
      <c r="AX226" s="7"/>
      <c r="AY226" s="7"/>
      <c r="AZ226" s="45"/>
      <c r="BA226" s="48"/>
      <c r="BB226" s="51"/>
      <c r="BC226" s="54"/>
      <c r="BD226" s="42"/>
      <c r="BE226" s="7"/>
      <c r="BF226" s="7"/>
      <c r="BG226" s="7"/>
      <c r="BH226" s="7"/>
      <c r="BI226" s="7"/>
      <c r="BJ226" s="7"/>
      <c r="BK226" s="45"/>
      <c r="BL226" s="48"/>
      <c r="BM226" s="51"/>
      <c r="BN226" s="54"/>
      <c r="BO226" s="42"/>
    </row>
    <row r="227" spans="1:67" ht="16.8" x14ac:dyDescent="0.3">
      <c r="A227" s="22"/>
      <c r="B227" s="19" t="s">
        <v>5</v>
      </c>
      <c r="C227" s="9" t="str">
        <f>LOOKUP(C224,{0,25,30,32,33,35,37,38,40,43,45},{"F","D","C-","C","C+","B-","B","B+","A-","A","A+"})</f>
        <v>A-</v>
      </c>
      <c r="D227" s="9" t="str">
        <f>LOOKUP(D224, {0,50,60,63,66,70,73,75,80,85,90}, {"F","D","C-","C","C+","B-","B","B+","A-","A","A+"})</f>
        <v>D</v>
      </c>
      <c r="E227" s="9" t="str">
        <f>LOOKUP(E224, {0,50,60,63,66,70,73,75,80,85,90}, {"F","D","C-","C","C+","B-","B","B+","A-","A","A+"})</f>
        <v>D</v>
      </c>
      <c r="F227" s="9" t="str">
        <f>LOOKUP(F224, {0,50,60,63,66,70,73,75,80,85,90}, {"F","D","C-","C","C+","B-","B","B+","A-","A","A+"})</f>
        <v>C</v>
      </c>
      <c r="G227" s="9" t="str">
        <f>LOOKUP(G224, {0,50,60,63,66,70,73,75,80,85,90}, {"F","D","C-","C","C+","B-","B","B+","A-","A","A+"})</f>
        <v>B</v>
      </c>
      <c r="H227" s="9" t="str">
        <f>LOOKUP(H224, {0,50,60,63,66,70,73,75,80,85,90}, {"F","D","C-","C","C+","B-","B","B+","A-","A","A+"})</f>
        <v>C</v>
      </c>
      <c r="I227" s="13"/>
      <c r="J227" s="48"/>
      <c r="K227" s="72"/>
      <c r="L227" s="75"/>
      <c r="AI227" s="9" t="str">
        <f>LOOKUP(AI224,{0,25,30,32,33,35,37,38,40,43,45},{"F","D","C-","C","C+","B-","B","B+","A-","A","A+"})</f>
        <v>B-</v>
      </c>
      <c r="AJ227" s="9" t="str">
        <f>LOOKUP(AJ224, {0,50,60,63,66,70,73,75,80,85,90}, {"F","D","C-","C","C+","B-","B","B+","A-","A","A+"})</f>
        <v>B+</v>
      </c>
      <c r="AK227" s="9" t="str">
        <f>LOOKUP(AK224, {0,50,60,63,66,70,73,75,80,85,90}, {"F","D","C-","C","C+","B-","B","B+","A-","A","A+"})</f>
        <v>B-</v>
      </c>
      <c r="AL227" s="9" t="str">
        <f>LOOKUP(AL224, {0,50,60,63,66,70,73,75,80,85,90}, {"F","D","C-","C","C+","B-","B","B+","A-","A","A+"})</f>
        <v>A+</v>
      </c>
      <c r="AM227" s="9" t="str">
        <f>LOOKUP(AM224, {0,50,60,63,66,70,73,75,80,85,90}, {"F","D","C-","C","C+","B-","B","B+","A-","A","A+"})</f>
        <v>C</v>
      </c>
      <c r="AN227" s="9" t="str">
        <f>LOOKUP(AN224, {0,50,60,63,66,70,73,75,80,85,90}, {"F","D","C-","C","C+","B-","B","B+","A-","A","A+"})</f>
        <v>B+</v>
      </c>
      <c r="AO227" s="45"/>
      <c r="AP227" s="48"/>
      <c r="AQ227" s="51"/>
      <c r="AR227" s="54"/>
      <c r="AS227" s="42"/>
      <c r="AT227" s="9" t="str">
        <f>LOOKUP(AT224, {0,50,60,63,66,70,73,75,80,85,90}, {"F","D","C-","C","C+","B-","B","B+","A-","A","A+"})</f>
        <v>A</v>
      </c>
      <c r="AU227" s="9" t="str">
        <f>LOOKUP(AU224, {0,50,60,63,66,70,73,75,80,85,90}, {"F","D","C-","C","C+","B-","B","B+","A-","A","A+"})</f>
        <v>C</v>
      </c>
      <c r="AV227" s="9" t="str">
        <f>LOOKUP(AV224, {0,50,60,63,66,70,73,75,80,85,90}, {"F","D","C-","C","C+","B-","B","B+","A-","A","A+"})</f>
        <v>C+</v>
      </c>
      <c r="AW227" s="9" t="str">
        <f>LOOKUP(AW224, {0,50,60,63,66,70,73,75,80,85,90}, {"F","D","C-","C","C+","B-","B","B+","A-","A","A+"})</f>
        <v>B+</v>
      </c>
      <c r="AX227" s="9" t="str">
        <f>LOOKUP(AX224, {0,50,60,63,66,70,73,75,80,85,90}, {"F","D","C-","C","C+","B-","B","B+","A-","A","A+"})</f>
        <v>A-</v>
      </c>
      <c r="AY227" s="9" t="str">
        <f>LOOKUP(AY224, {0,50,60,63,66,70,73,75,80,85,90}, {"F","D","C-","C","C+","B-","B","B+","A-","A","A+"})</f>
        <v>B-</v>
      </c>
      <c r="AZ227" s="45"/>
      <c r="BA227" s="48"/>
      <c r="BB227" s="51"/>
      <c r="BC227" s="54"/>
      <c r="BD227" s="42"/>
      <c r="BE227" s="9" t="str">
        <f>LOOKUP(BE224, {0,50,60,63,66,70,73,75,80,85,90}, {"F","D","C-","C","C+","B-","B","B+","A-","A","A+"})</f>
        <v>C+</v>
      </c>
      <c r="BF227" s="9" t="str">
        <f>LOOKUP(BF224, {0,50,60,63,66,70,73,75,80,85,90}, {"F","D","C-","C","C+","B-","B","B+","A-","A","A+"})</f>
        <v>B-</v>
      </c>
      <c r="BG227" s="9" t="str">
        <f>LOOKUP(BG224, {0,50,60,63,66,70,73,75,80,85,90}, {"F","D","C-","C","C+","B-","B","B+","A-","A","A+"})</f>
        <v>B-</v>
      </c>
      <c r="BH227" s="9" t="str">
        <f>LOOKUP(BH224, {0,50,60,63,66,70,73,75,80,85,90}, {"F","D","C-","C","C+","B-","B","B+","A-","A","A+"})</f>
        <v>B+</v>
      </c>
      <c r="BI227" s="9" t="str">
        <f>LOOKUP(BI224, {0,50,60,63,66,70,73,75,80,85,90}, {"F","D","C-","C","C+","B-","B","B+","A-","A","A+"})</f>
        <v>A</v>
      </c>
      <c r="BJ227" s="9" t="str">
        <f>LOOKUP(BJ224, {0,50,60,63,66,70,73,75,80,85,90}, {"F","D","C-","C","C+","B-","B","B+","A-","A","A+"})</f>
        <v>A</v>
      </c>
      <c r="BK227" s="45"/>
      <c r="BL227" s="48"/>
      <c r="BM227" s="51"/>
      <c r="BN227" s="54"/>
      <c r="BO227" s="42"/>
    </row>
    <row r="228" spans="1:67" ht="17.399999999999999" thickBot="1" x14ac:dyDescent="0.35">
      <c r="A228" s="23"/>
      <c r="B228" s="20" t="s">
        <v>6</v>
      </c>
      <c r="C228" s="36" t="str">
        <f>LOOKUP(C224, {0,25,26,27,28,29,30,31,32,33,34,35,36,37,38,39,40,41,42,43,44,45,50}, {"0","1","1.2","1.4","1.6","1.8","2.00","2.20","2.40","2.60","2.80","3.00","3.20","3.40","3.60","3.80","4.00","4.00","4.00","4.00","4.00","4.00","4.00"})</f>
        <v>4.00</v>
      </c>
      <c r="D228" s="12" t="str">
        <f>LOOKUP(D224,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1.9</v>
      </c>
      <c r="E228" s="12" t="str">
        <f>LOOKUP(E224,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F228" s="12" t="str">
        <f>LOOKUP(F224,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2.30</v>
      </c>
      <c r="G228" s="12" t="str">
        <f>LOOKUP(G224,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H228" s="12" t="str">
        <f>LOOKUP(H224,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2.40</v>
      </c>
      <c r="I228" s="14"/>
      <c r="J228" s="49"/>
      <c r="K228" s="73"/>
      <c r="L228" s="76"/>
      <c r="AI228" s="36" t="str">
        <f>LOOKUP(AI224, {0,25,26,27,28,29,30,31,32,33,34,35,36,37,38,39,40,41,42,43,44,45,50}, {"0","1","1.2","1.4","1.6","1.8","2.00","2.20","2.40","2.60","2.80","3.00","3.20","3.40","3.60","3.80","4.00","4.00","4.00","4.00","4.00","4.00","4.00"})</f>
        <v>3.00</v>
      </c>
      <c r="AJ228" s="12" t="str">
        <f>LOOKUP(AJ224,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K228" s="12" t="str">
        <f>LOOKUP(AK224,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AL228" s="12" t="str">
        <f>LOOKUP(AL224,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228" s="12" t="str">
        <f>LOOKUP(AM224,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2.40</v>
      </c>
      <c r="AN228" s="12" t="str">
        <f>LOOKUP(AN224,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AO228" s="46"/>
      <c r="AP228" s="49"/>
      <c r="AQ228" s="52"/>
      <c r="AR228" s="55"/>
      <c r="AS228" s="43"/>
      <c r="AT228" s="12" t="str">
        <f>LOOKUP(AT224,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228" s="12" t="str">
        <f>LOOKUP(AU224,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AV228" s="12" t="str">
        <f>LOOKUP(AV224,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AW228" s="12" t="str">
        <f>LOOKUP(AW224,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AX228" s="12" t="str">
        <f>LOOKUP(AX224,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Y228" s="12" t="str">
        <f>LOOKUP(AY224,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Z228" s="46"/>
      <c r="BA228" s="49"/>
      <c r="BB228" s="52"/>
      <c r="BC228" s="55"/>
      <c r="BD228" s="43"/>
      <c r="BE228" s="12" t="str">
        <f>LOOKUP(BE224,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BF228" s="12" t="str">
        <f>LOOKUP(BF224,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G228" s="12" t="str">
        <f>LOOKUP(BG224,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BH228" s="12" t="str">
        <f>LOOKUP(BH224,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BI228" s="12" t="str">
        <f>LOOKUP(BI224,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J228" s="12" t="str">
        <f>LOOKUP(BJ224,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K228" s="46"/>
      <c r="BL228" s="49"/>
      <c r="BM228" s="52"/>
      <c r="BN228" s="55"/>
      <c r="BO228" s="43"/>
    </row>
    <row r="229" spans="1:67" ht="16.8" x14ac:dyDescent="0.3">
      <c r="A229" s="21">
        <v>38</v>
      </c>
      <c r="B229" s="17" t="s">
        <v>11</v>
      </c>
      <c r="C229" s="24">
        <v>2</v>
      </c>
      <c r="D229" s="7">
        <v>3</v>
      </c>
      <c r="E229" s="7">
        <v>3</v>
      </c>
      <c r="F229" s="7">
        <v>3</v>
      </c>
      <c r="G229" s="7">
        <v>3</v>
      </c>
      <c r="H229" s="7">
        <v>3</v>
      </c>
      <c r="I229" s="16">
        <f>SUM(C229:H229)</f>
        <v>17</v>
      </c>
      <c r="J229" s="47">
        <f>I230*100/600</f>
        <v>39.333333333333336</v>
      </c>
      <c r="K229" s="71">
        <f>(C229*C234+D229*D234+E229*E234+F229*F234+G229*G234+H229*H234)/(C229+D229+E229+F229+G229+H229)</f>
        <v>0.42352941176470588</v>
      </c>
      <c r="L229" s="74" t="str">
        <f>LOOKUP(K229,{0,1},{"Dropped Out"," Promoted"})</f>
        <v>Dropped Out</v>
      </c>
      <c r="AI229" s="24">
        <v>2</v>
      </c>
      <c r="AJ229" s="25">
        <v>3</v>
      </c>
      <c r="AK229" s="25">
        <v>3</v>
      </c>
      <c r="AL229" s="25">
        <v>3</v>
      </c>
      <c r="AM229" s="25">
        <v>3</v>
      </c>
      <c r="AN229" s="26">
        <v>3</v>
      </c>
      <c r="AO229" s="44">
        <f>SUM(AI230,AJ230,AK230,,AL230,AM230,AN230)</f>
        <v>0</v>
      </c>
      <c r="AP229" s="47">
        <f>AO229*100/550</f>
        <v>0</v>
      </c>
      <c r="AQ229" s="50">
        <f>(AI229*AI234+AJ229*AJ234+AK229*AK234+AL229*AL234+AM229*AM234+AN229*AN234)/(AI229+AJ229+AK229+AL229+AM229+AN229)</f>
        <v>0</v>
      </c>
      <c r="AR229" s="53">
        <f>(C229*C234+D229*D234+E229*E234+F229*F234+H229*H234+G229*G234++AI229*AI234+AJ229*AJ234+AK229*AK234+AL229*AL234+AM229*AM234+AN229*AN234)/(C229+D229+E229+F229+H229+G229+AI229+AJ229+AK229+AL229+AM229+AN229)</f>
        <v>0.21176470588235294</v>
      </c>
      <c r="AS229" s="41" t="str">
        <f>LOOKUP(AR229,{0,1.5},{"Dropped Out","Promoted"})</f>
        <v>Dropped Out</v>
      </c>
      <c r="AT229" s="24">
        <v>3</v>
      </c>
      <c r="AU229" s="25">
        <v>3</v>
      </c>
      <c r="AV229" s="25">
        <v>3</v>
      </c>
      <c r="AW229" s="25">
        <v>3</v>
      </c>
      <c r="AX229" s="25">
        <v>3</v>
      </c>
      <c r="AY229" s="26">
        <v>3</v>
      </c>
      <c r="AZ229" s="44">
        <f>SUM(AT230,AU230,AV230,,AW230,AX230,AY230)</f>
        <v>0</v>
      </c>
      <c r="BA229" s="47">
        <f>AZ229*100/600</f>
        <v>0</v>
      </c>
      <c r="BB229" s="50">
        <f>(AT229*AT234+AU229*AU234+AV229*AV234+AW229*AW234+AX229*AX234+AY229*AY234)/(AT229+AU229+AV229+AW229+AX229+AY229)</f>
        <v>0</v>
      </c>
      <c r="BC229" s="53">
        <f>(C229*C234+D229*D234+E229*E234+F229*F234+H229*H234+G229*G234+AI229*AI234+AJ229*AJ234+AK229*AK234+AL229*AL234+AM229*AM234+AN229*AN234+AT229*AT234+AU229*AU234+AV229*AV234+AW229*AW234+AX229*AX234+AY229*AY234)/(C229+D229+E229+F229+H229+G229+AI229+AJ229+AK229+AL229+AM229+AN229+AT229+AU229+AV229+AW229+AX229+AY229)</f>
        <v>0.13846153846153847</v>
      </c>
      <c r="BD229" s="41" t="str">
        <f>LOOKUP(BC229,{0,1.75},{"Dropped Out","Promoted"})</f>
        <v>Dropped Out</v>
      </c>
      <c r="BE229" s="24">
        <v>3</v>
      </c>
      <c r="BF229" s="25">
        <v>3</v>
      </c>
      <c r="BG229" s="25">
        <v>3</v>
      </c>
      <c r="BH229" s="25">
        <v>3</v>
      </c>
      <c r="BI229" s="25">
        <v>3</v>
      </c>
      <c r="BJ229" s="26">
        <v>3</v>
      </c>
      <c r="BK229" s="44">
        <f>SUM(BE230,BF230,BG230,,BH230,BI230,BJ230)</f>
        <v>0</v>
      </c>
      <c r="BL229" s="47">
        <f>BK229*100/600</f>
        <v>0</v>
      </c>
      <c r="BM229" s="50">
        <f>(BE229*BE234+BF229*BF234+BG229*BG234+BH229*BH234+BI229*BI234+BJ229*BJ234)/(BE229+BF229+BG229+BH229+BI229+BJ229)</f>
        <v>0</v>
      </c>
      <c r="BN229" s="53">
        <f>(C229*C234+D229*D234+E229*E234+F229*F234+H229*H234+G229*G234+AI229*AI234+AJ229*AJ234+AK229*AK234+AL229*AL234+AM229*AM234+AN229*AN234+AT229*AT234+AU229*AU234+AV229*AV234+AW229*AW234+AX229*AX234+AY229*AY234+BE229*BE234+BF229*BF234+BG229*BG234+BH229*BH234+BI229*BI234+BJ229*BJ234)/(C229+D229+E229+F229+H229+G229+AI229+AJ229+AK229+AL229+AM229+AN229+AT229+AU229+AV229+AW229+AX229+AY229+BE229+BF229+BG229+BH229+BI229+BJ229)</f>
        <v>0.10285714285714286</v>
      </c>
      <c r="BO229" s="41" t="str">
        <f>LOOKUP(BN229,{0,2},{"Dropped Out","Promoted"})</f>
        <v>Dropped Out</v>
      </c>
    </row>
    <row r="230" spans="1:67" ht="16.8" x14ac:dyDescent="0.3">
      <c r="A230" s="22" t="s">
        <v>61</v>
      </c>
      <c r="B230" s="18" t="s">
        <v>12</v>
      </c>
      <c r="C230" s="7">
        <v>38</v>
      </c>
      <c r="D230" s="7">
        <v>35</v>
      </c>
      <c r="E230" s="7">
        <v>43</v>
      </c>
      <c r="F230" s="7">
        <v>40</v>
      </c>
      <c r="G230" s="7">
        <v>39</v>
      </c>
      <c r="H230" s="7">
        <v>41</v>
      </c>
      <c r="I230" s="35">
        <f>SUM(C230:H230)</f>
        <v>236</v>
      </c>
      <c r="J230" s="48"/>
      <c r="K230" s="72"/>
      <c r="L230" s="75"/>
      <c r="AI230" s="7"/>
      <c r="AJ230" s="7"/>
      <c r="AK230" s="7"/>
      <c r="AL230" s="7"/>
      <c r="AM230" s="7"/>
      <c r="AN230" s="7"/>
      <c r="AO230" s="45"/>
      <c r="AP230" s="48"/>
      <c r="AQ230" s="51"/>
      <c r="AR230" s="54"/>
      <c r="AS230" s="42"/>
      <c r="AT230" s="7"/>
      <c r="AU230" s="7"/>
      <c r="AV230" s="7"/>
      <c r="AW230" s="7"/>
      <c r="AX230" s="7"/>
      <c r="AY230" s="7"/>
      <c r="AZ230" s="45"/>
      <c r="BA230" s="48"/>
      <c r="BB230" s="51"/>
      <c r="BC230" s="54"/>
      <c r="BD230" s="42"/>
      <c r="BE230" s="7"/>
      <c r="BF230" s="7"/>
      <c r="BG230" s="7"/>
      <c r="BH230" s="7"/>
      <c r="BI230" s="7"/>
      <c r="BJ230" s="7"/>
      <c r="BK230" s="45"/>
      <c r="BL230" s="48"/>
      <c r="BM230" s="51"/>
      <c r="BN230" s="54"/>
      <c r="BO230" s="42"/>
    </row>
    <row r="231" spans="1:67" ht="16.8" x14ac:dyDescent="0.3">
      <c r="A231" s="22"/>
      <c r="B231" s="18"/>
      <c r="C231" s="7"/>
      <c r="D231" s="7"/>
      <c r="E231" s="7"/>
      <c r="F231" s="7"/>
      <c r="G231" s="7"/>
      <c r="H231" s="7"/>
      <c r="I231" s="13"/>
      <c r="J231" s="48"/>
      <c r="K231" s="72"/>
      <c r="L231" s="75"/>
      <c r="AI231" s="7"/>
      <c r="AJ231" s="7"/>
      <c r="AK231" s="7"/>
      <c r="AL231" s="7"/>
      <c r="AM231" s="7"/>
      <c r="AN231" s="7"/>
      <c r="AO231" s="45"/>
      <c r="AP231" s="48"/>
      <c r="AQ231" s="51"/>
      <c r="AR231" s="54"/>
      <c r="AS231" s="42"/>
      <c r="AT231" s="7"/>
      <c r="AU231" s="7"/>
      <c r="AV231" s="7"/>
      <c r="AW231" s="7"/>
      <c r="AX231" s="7"/>
      <c r="AY231" s="7"/>
      <c r="AZ231" s="45"/>
      <c r="BA231" s="48"/>
      <c r="BB231" s="51"/>
      <c r="BC231" s="54"/>
      <c r="BD231" s="42"/>
      <c r="BE231" s="7"/>
      <c r="BF231" s="7"/>
      <c r="BG231" s="7"/>
      <c r="BH231" s="7"/>
      <c r="BI231" s="7"/>
      <c r="BJ231" s="7"/>
      <c r="BK231" s="45"/>
      <c r="BL231" s="48"/>
      <c r="BM231" s="51"/>
      <c r="BN231" s="54"/>
      <c r="BO231" s="42"/>
    </row>
    <row r="232" spans="1:67" ht="16.8" x14ac:dyDescent="0.3">
      <c r="A232" s="22"/>
      <c r="B232" s="19"/>
      <c r="C232" s="7"/>
      <c r="D232" s="7"/>
      <c r="E232" s="7"/>
      <c r="F232" s="7"/>
      <c r="G232" s="7"/>
      <c r="H232" s="7"/>
      <c r="I232" s="13"/>
      <c r="J232" s="48"/>
      <c r="K232" s="72"/>
      <c r="L232" s="75"/>
      <c r="AI232" s="7"/>
      <c r="AJ232" s="7"/>
      <c r="AK232" s="7"/>
      <c r="AL232" s="7"/>
      <c r="AM232" s="7"/>
      <c r="AN232" s="7"/>
      <c r="AO232" s="45"/>
      <c r="AP232" s="48"/>
      <c r="AQ232" s="51"/>
      <c r="AR232" s="54"/>
      <c r="AS232" s="42"/>
      <c r="AT232" s="7"/>
      <c r="AU232" s="7"/>
      <c r="AV232" s="7"/>
      <c r="AW232" s="7"/>
      <c r="AX232" s="7"/>
      <c r="AY232" s="7"/>
      <c r="AZ232" s="45"/>
      <c r="BA232" s="48"/>
      <c r="BB232" s="51"/>
      <c r="BC232" s="54"/>
      <c r="BD232" s="42"/>
      <c r="BE232" s="7"/>
      <c r="BF232" s="7"/>
      <c r="BG232" s="7"/>
      <c r="BH232" s="7"/>
      <c r="BI232" s="7"/>
      <c r="BJ232" s="7"/>
      <c r="BK232" s="45"/>
      <c r="BL232" s="48"/>
      <c r="BM232" s="51"/>
      <c r="BN232" s="54"/>
      <c r="BO232" s="42"/>
    </row>
    <row r="233" spans="1:67" ht="16.8" x14ac:dyDescent="0.3">
      <c r="A233" s="22"/>
      <c r="B233" s="19" t="s">
        <v>5</v>
      </c>
      <c r="C233" s="9" t="str">
        <f>LOOKUP(C230,{0,25,30,32,33,35,37,38,40,43,45},{"F","D","C-","C","C+","B-","B","B+","A-","A","A+"})</f>
        <v>B+</v>
      </c>
      <c r="D233" s="9" t="str">
        <f>LOOKUP(D230, {0,50,60,63,66,70,73,75,80,85,90}, {"F","D","C-","C","C+","B-","B","B+","A-","A","A+"})</f>
        <v>F</v>
      </c>
      <c r="E233" s="9" t="str">
        <f>LOOKUP(E230, {0,50,60,63,66,70,73,75,80,85,90}, {"F","D","C-","C","C+","B-","B","B+","A-","A","A+"})</f>
        <v>F</v>
      </c>
      <c r="F233" s="9" t="str">
        <f>LOOKUP(F230, {0,50,60,63,66,70,73,75,80,85,90}, {"F","D","C-","C","C+","B-","B","B+","A-","A","A+"})</f>
        <v>F</v>
      </c>
      <c r="G233" s="9" t="str">
        <f>LOOKUP(G230, {0,50,60,63,66,70,73,75,80,85,90}, {"F","D","C-","C","C+","B-","B","B+","A-","A","A+"})</f>
        <v>F</v>
      </c>
      <c r="H233" s="9" t="str">
        <f>LOOKUP(H230, {0,50,60,63,66,70,73,75,80,85,90}, {"F","D","C-","C","C+","B-","B","B+","A-","A","A+"})</f>
        <v>F</v>
      </c>
      <c r="I233" s="13"/>
      <c r="J233" s="48"/>
      <c r="K233" s="72"/>
      <c r="L233" s="75"/>
      <c r="AI233" s="9" t="str">
        <f>LOOKUP(AI230,{0,25,30,32,33,35,37,38,40,43,45},{"F","D","C-","C","C+","B-","B","B+","A-","A","A+"})</f>
        <v>F</v>
      </c>
      <c r="AJ233" s="9" t="str">
        <f>LOOKUP(AJ230, {0,50,60,63,66,70,73,75,80,85,90}, {"F","D","C-","C","C+","B-","B","B+","A-","A","A+"})</f>
        <v>F</v>
      </c>
      <c r="AK233" s="9" t="str">
        <f>LOOKUP(AK230, {0,50,60,63,66,70,73,75,80,85,90}, {"F","D","C-","C","C+","B-","B","B+","A-","A","A+"})</f>
        <v>F</v>
      </c>
      <c r="AL233" s="9" t="str">
        <f>LOOKUP(AL230, {0,50,60,63,66,70,73,75,80,85,90}, {"F","D","C-","C","C+","B-","B","B+","A-","A","A+"})</f>
        <v>F</v>
      </c>
      <c r="AM233" s="9" t="str">
        <f>LOOKUP(AM230, {0,50,60,63,66,70,73,75,80,85,90}, {"F","D","C-","C","C+","B-","B","B+","A-","A","A+"})</f>
        <v>F</v>
      </c>
      <c r="AN233" s="9" t="str">
        <f>LOOKUP(AN230, {0,50,60,63,66,70,73,75,80,85,90}, {"F","D","C-","C","C+","B-","B","B+","A-","A","A+"})</f>
        <v>F</v>
      </c>
      <c r="AO233" s="45"/>
      <c r="AP233" s="48"/>
      <c r="AQ233" s="51"/>
      <c r="AR233" s="54"/>
      <c r="AS233" s="42"/>
      <c r="AT233" s="9" t="str">
        <f>LOOKUP(AT230, {0,50,60,63,66,70,73,75,80,85,90}, {"F","D","C-","C","C+","B-","B","B+","A-","A","A+"})</f>
        <v>F</v>
      </c>
      <c r="AU233" s="9" t="str">
        <f>LOOKUP(AU230, {0,50,60,63,66,70,73,75,80,85,90}, {"F","D","C-","C","C+","B-","B","B+","A-","A","A+"})</f>
        <v>F</v>
      </c>
      <c r="AV233" s="9" t="str">
        <f>LOOKUP(AV230, {0,50,60,63,66,70,73,75,80,85,90}, {"F","D","C-","C","C+","B-","B","B+","A-","A","A+"})</f>
        <v>F</v>
      </c>
      <c r="AW233" s="9" t="str">
        <f>LOOKUP(AW230, {0,50,60,63,66,70,73,75,80,85,90}, {"F","D","C-","C","C+","B-","B","B+","A-","A","A+"})</f>
        <v>F</v>
      </c>
      <c r="AX233" s="9" t="str">
        <f>LOOKUP(AX230, {0,50,60,63,66,70,73,75,80,85,90}, {"F","D","C-","C","C+","B-","B","B+","A-","A","A+"})</f>
        <v>F</v>
      </c>
      <c r="AY233" s="9" t="str">
        <f>LOOKUP(AY230, {0,50,60,63,66,70,73,75,80,85,90}, {"F","D","C-","C","C+","B-","B","B+","A-","A","A+"})</f>
        <v>F</v>
      </c>
      <c r="AZ233" s="45"/>
      <c r="BA233" s="48"/>
      <c r="BB233" s="51"/>
      <c r="BC233" s="54"/>
      <c r="BD233" s="42"/>
      <c r="BE233" s="9" t="str">
        <f>LOOKUP(BE230, {0,50,60,63,66,70,73,75,80,85,90}, {"F","D","C-","C","C+","B-","B","B+","A-","A","A+"})</f>
        <v>F</v>
      </c>
      <c r="BF233" s="9" t="str">
        <f>LOOKUP(BF230, {0,50,60,63,66,70,73,75,80,85,90}, {"F","D","C-","C","C+","B-","B","B+","A-","A","A+"})</f>
        <v>F</v>
      </c>
      <c r="BG233" s="9" t="str">
        <f>LOOKUP(BG230, {0,50,60,63,66,70,73,75,80,85,90}, {"F","D","C-","C","C+","B-","B","B+","A-","A","A+"})</f>
        <v>F</v>
      </c>
      <c r="BH233" s="9" t="str">
        <f>LOOKUP(BH230, {0,50,60,63,66,70,73,75,80,85,90}, {"F","D","C-","C","C+","B-","B","B+","A-","A","A+"})</f>
        <v>F</v>
      </c>
      <c r="BI233" s="9" t="str">
        <f>LOOKUP(BI230, {0,50,60,63,66,70,73,75,80,85,90}, {"F","D","C-","C","C+","B-","B","B+","A-","A","A+"})</f>
        <v>F</v>
      </c>
      <c r="BJ233" s="9" t="str">
        <f>LOOKUP(BJ230, {0,50,60,63,66,70,73,75,80,85,90}, {"F","D","C-","C","C+","B-","B","B+","A-","A","A+"})</f>
        <v>F</v>
      </c>
      <c r="BK233" s="45"/>
      <c r="BL233" s="48"/>
      <c r="BM233" s="51"/>
      <c r="BN233" s="54"/>
      <c r="BO233" s="42"/>
    </row>
    <row r="234" spans="1:67" ht="17.399999999999999" thickBot="1" x14ac:dyDescent="0.35">
      <c r="A234" s="23"/>
      <c r="B234" s="20" t="s">
        <v>6</v>
      </c>
      <c r="C234" s="36" t="str">
        <f>LOOKUP(C230, {0,25,26,27,28,29,30,31,32,33,34,35,36,37,38,39,40,41,42,43,44,45,50}, {"0","1","1.2","1.4","1.6","1.8","2.00","2.20","2.40","2.60","2.80","3.00","3.20","3.40","3.60","3.80","4.00","4.00","4.00","4.00","4.00","4.00","4.00"})</f>
        <v>3.60</v>
      </c>
      <c r="D234" s="12" t="str">
        <f>LOOKUP(D230,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234" s="12" t="str">
        <f>LOOKUP(E230,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234" s="12" t="str">
        <f>LOOKUP(F230,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234" s="12" t="str">
        <f>LOOKUP(G230,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234" s="12" t="str">
        <f>LOOKUP(H230,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I234" s="14"/>
      <c r="J234" s="49"/>
      <c r="K234" s="73"/>
      <c r="L234" s="76"/>
      <c r="AI234" s="36" t="str">
        <f>LOOKUP(AI230, {0,25,26,27,28,29,30,31,32,33,34,35,36,37,38,39,40,41,42,43,44,45,50}, {"0","1","1.2","1.4","1.6","1.8","2.00","2.20","2.40","2.60","2.80","3.00","3.20","3.40","3.60","3.80","4.00","4.00","4.00","4.00","4.00","4.00","4.00"})</f>
        <v>0</v>
      </c>
      <c r="AJ234" s="12" t="str">
        <f>LOOKUP(AJ230,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234" s="12" t="str">
        <f>LOOKUP(AK230,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234" s="12" t="str">
        <f>LOOKUP(AL230,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234" s="12" t="str">
        <f>LOOKUP(AM230,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234" s="12" t="str">
        <f>LOOKUP(AN230,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O234" s="46"/>
      <c r="AP234" s="49"/>
      <c r="AQ234" s="52"/>
      <c r="AR234" s="55"/>
      <c r="AS234" s="43"/>
      <c r="AT234" s="12" t="str">
        <f>LOOKUP(AT230,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234" s="12" t="str">
        <f>LOOKUP(AU230,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234" s="12" t="str">
        <f>LOOKUP(AV230,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234" s="12" t="str">
        <f>LOOKUP(AW230,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234" s="12" t="str">
        <f>LOOKUP(AX230,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234" s="12" t="str">
        <f>LOOKUP(AY230,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234" s="46"/>
      <c r="BA234" s="49"/>
      <c r="BB234" s="52"/>
      <c r="BC234" s="55"/>
      <c r="BD234" s="43"/>
      <c r="BE234" s="12" t="str">
        <f>LOOKUP(BE230,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234" s="12" t="str">
        <f>LOOKUP(BF230,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234" s="12" t="str">
        <f>LOOKUP(BG230,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234" s="12" t="str">
        <f>LOOKUP(BH230,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234" s="12" t="str">
        <f>LOOKUP(BI230,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234" s="12" t="str">
        <f>LOOKUP(BJ230,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234" s="46"/>
      <c r="BL234" s="49"/>
      <c r="BM234" s="52"/>
      <c r="BN234" s="55"/>
      <c r="BO234" s="43"/>
    </row>
    <row r="235" spans="1:67" ht="16.8" x14ac:dyDescent="0.3">
      <c r="A235" s="21">
        <v>39</v>
      </c>
      <c r="B235" s="17" t="s">
        <v>11</v>
      </c>
      <c r="C235" s="24">
        <v>2</v>
      </c>
      <c r="D235" s="7">
        <v>3</v>
      </c>
      <c r="E235" s="7">
        <v>3</v>
      </c>
      <c r="F235" s="7">
        <v>3</v>
      </c>
      <c r="G235" s="7">
        <v>3</v>
      </c>
      <c r="H235" s="7">
        <v>3</v>
      </c>
      <c r="I235" s="16">
        <f>SUM(C235:H235)</f>
        <v>17</v>
      </c>
      <c r="J235" s="47">
        <f>I236*100/600</f>
        <v>57.5</v>
      </c>
      <c r="K235" s="71">
        <f>(C235*C240+D235*D240+E235*E240+F235*F240+G235*G240+H235*H240)/(C235+D235+E235+F235+G235+H235)</f>
        <v>2.2529411764705882</v>
      </c>
      <c r="L235" s="74" t="str">
        <f>LOOKUP(K235,{0,1},{"Dropped Out"," Promoted"})</f>
        <v xml:space="preserve"> Promoted</v>
      </c>
      <c r="AI235" s="24">
        <v>2</v>
      </c>
      <c r="AJ235" s="25">
        <v>3</v>
      </c>
      <c r="AK235" s="25">
        <v>3</v>
      </c>
      <c r="AL235" s="25">
        <v>3</v>
      </c>
      <c r="AM235" s="25">
        <v>3</v>
      </c>
      <c r="AN235" s="26">
        <v>3</v>
      </c>
      <c r="AO235" s="44">
        <f>SUM(AI236,AJ236,AK236,,AL236,AM236,AN236)</f>
        <v>348</v>
      </c>
      <c r="AP235" s="47">
        <f>AO235*100/550</f>
        <v>63.272727272727273</v>
      </c>
      <c r="AQ235" s="50">
        <f>(AI235*AI240+AJ235*AJ240+AK235*AK240+AL235*AL240+AM235*AM240+AN235*AN240)/(AI235+AJ235+AK235+AL235+AM235+AN235)</f>
        <v>2.3176470588235296</v>
      </c>
      <c r="AR235" s="53">
        <f>(C235*C240+D235*D240+E235*E240+F235*F240+H235*H240+G235*G240++AI235*AI240+AJ235*AJ240+AK235*AK240+AL235*AL240+AM235*AM240+AN235*AN240)/(C235+D235+E235+F235+H235+G235+AI235+AJ235+AK235+AL235+AM235+AN235)</f>
        <v>2.2852941176470587</v>
      </c>
      <c r="AS235" s="41" t="str">
        <f>LOOKUP(AR235,{0,1.5},{"Dropped Out","Promoted"})</f>
        <v>Promoted</v>
      </c>
      <c r="AT235" s="24">
        <v>3</v>
      </c>
      <c r="AU235" s="25">
        <v>3</v>
      </c>
      <c r="AV235" s="25">
        <v>3</v>
      </c>
      <c r="AW235" s="25">
        <v>3</v>
      </c>
      <c r="AX235" s="25">
        <v>3</v>
      </c>
      <c r="AY235" s="26">
        <v>3</v>
      </c>
      <c r="AZ235" s="44">
        <f>SUM(AT236,AU236,AV236,,AW236,AX236,AY236)</f>
        <v>398</v>
      </c>
      <c r="BA235" s="47">
        <f>AZ235*100/600</f>
        <v>66.333333333333329</v>
      </c>
      <c r="BB235" s="50">
        <f>(AT235*AT240+AU235*AU240+AV235*AV240+AW235*AW240+AX235*AX240+AY235*AY240)/(AT235+AU235+AV235+AW235+AX235+AY235)</f>
        <v>2.6333333333333333</v>
      </c>
      <c r="BC235" s="53">
        <f>(C235*C240+D235*D240+E235*E240+F235*F240+H235*H240+G235*G240+AI235*AI240+AJ235*AJ240+AK235*AK240+AL235*AL240+AM235*AM240+AN235*AN240+AT235*AT240+AU235*AU240+AV235*AV240+AW235*AW240+AX235*AX240+AY235*AY240)/(C235+D235+E235+F235+H235+G235+AI235+AJ235+AK235+AL235+AM235+AN235+AT235+AU235+AV235+AW235+AX235+AY235)</f>
        <v>2.4057692307692311</v>
      </c>
      <c r="BD235" s="41" t="str">
        <f>LOOKUP(BC235,{0,1.75},{"Dropped Out","Promoted"})</f>
        <v>Promoted</v>
      </c>
      <c r="BE235" s="24">
        <v>3</v>
      </c>
      <c r="BF235" s="25">
        <v>3</v>
      </c>
      <c r="BG235" s="25">
        <v>3</v>
      </c>
      <c r="BH235" s="25">
        <v>3</v>
      </c>
      <c r="BI235" s="25">
        <v>3</v>
      </c>
      <c r="BJ235" s="26">
        <v>3</v>
      </c>
      <c r="BK235" s="44">
        <f>SUM(BE236,BF236,BG236,,BH236,BI236,BJ236)</f>
        <v>429</v>
      </c>
      <c r="BL235" s="47">
        <f>BK235*100/600</f>
        <v>71.5</v>
      </c>
      <c r="BM235" s="50">
        <f>(BE235*BE240+BF235*BF240+BG235*BG240+BH235*BH240+BI235*BI240+BJ235*BJ240)/(BE235+BF235+BG235+BH235+BI235+BJ235)</f>
        <v>3.05</v>
      </c>
      <c r="BN235" s="53">
        <f>(C235*C240+D235*D240+E235*E240+F235*F240+H235*H240+G235*G240+AI235*AI240+AJ235*AJ240+AK235*AK240+AL235*AL240+AM235*AM240+AN235*AN240+AT235*AT240+AU235*AU240+AV235*AV240+AW235*AW240+AX235*AX240+AY235*AY240+BE235*BE240+BF235*BF240+BG235*BG240+BH235*BH240+BI235*BI240+BJ235*BJ240)/(C235+D235+E235+F235+H235+G235+AI235+AJ235+AK235+AL235+AM235+AN235+AT235+AU235+AV235+AW235+AX235+AY235+BE235+BF235+BG235+BH235+BI235+BJ235)</f>
        <v>2.5714285714285716</v>
      </c>
      <c r="BO235" s="41" t="str">
        <f>LOOKUP(BN235,{0,2},{"Dropped Out","Promoted"})</f>
        <v>Promoted</v>
      </c>
    </row>
    <row r="236" spans="1:67" ht="16.8" x14ac:dyDescent="0.3">
      <c r="A236" s="22" t="s">
        <v>62</v>
      </c>
      <c r="B236" s="18" t="s">
        <v>12</v>
      </c>
      <c r="C236" s="7">
        <v>44</v>
      </c>
      <c r="D236" s="7">
        <v>54</v>
      </c>
      <c r="E236" s="7">
        <v>56</v>
      </c>
      <c r="F236" s="7">
        <v>74</v>
      </c>
      <c r="G236" s="7">
        <v>66</v>
      </c>
      <c r="H236" s="7">
        <v>51</v>
      </c>
      <c r="I236" s="35">
        <f>SUM(C236:H236)</f>
        <v>345</v>
      </c>
      <c r="J236" s="48"/>
      <c r="K236" s="72"/>
      <c r="L236" s="75"/>
      <c r="AI236" s="7">
        <v>30</v>
      </c>
      <c r="AJ236" s="7">
        <v>61</v>
      </c>
      <c r="AK236" s="7">
        <v>55</v>
      </c>
      <c r="AL236" s="7">
        <v>67</v>
      </c>
      <c r="AM236" s="7">
        <v>56</v>
      </c>
      <c r="AN236" s="7">
        <v>79</v>
      </c>
      <c r="AO236" s="45"/>
      <c r="AP236" s="48"/>
      <c r="AQ236" s="51"/>
      <c r="AR236" s="54"/>
      <c r="AS236" s="42"/>
      <c r="AT236" s="7">
        <v>80</v>
      </c>
      <c r="AU236" s="7">
        <v>54</v>
      </c>
      <c r="AV236" s="7">
        <v>60</v>
      </c>
      <c r="AW236" s="7">
        <v>71</v>
      </c>
      <c r="AX236" s="7">
        <v>70</v>
      </c>
      <c r="AY236" s="7">
        <v>63</v>
      </c>
      <c r="AZ236" s="45"/>
      <c r="BA236" s="48"/>
      <c r="BB236" s="51"/>
      <c r="BC236" s="54"/>
      <c r="BD236" s="42"/>
      <c r="BE236" s="7">
        <v>67</v>
      </c>
      <c r="BF236" s="7">
        <v>70</v>
      </c>
      <c r="BG236" s="7">
        <v>60</v>
      </c>
      <c r="BH236" s="7">
        <v>73</v>
      </c>
      <c r="BI236" s="7">
        <v>73</v>
      </c>
      <c r="BJ236" s="7">
        <v>86</v>
      </c>
      <c r="BK236" s="45"/>
      <c r="BL236" s="48"/>
      <c r="BM236" s="51"/>
      <c r="BN236" s="54"/>
      <c r="BO236" s="42"/>
    </row>
    <row r="237" spans="1:67" ht="16.8" x14ac:dyDescent="0.3">
      <c r="A237" s="22" t="s">
        <v>157</v>
      </c>
      <c r="B237" s="18"/>
      <c r="C237" s="7"/>
      <c r="D237" s="7"/>
      <c r="E237" s="7"/>
      <c r="F237" s="7"/>
      <c r="G237" s="7"/>
      <c r="H237" s="7"/>
      <c r="I237" s="13"/>
      <c r="J237" s="48"/>
      <c r="K237" s="72"/>
      <c r="L237" s="75"/>
      <c r="AI237" s="7"/>
      <c r="AJ237" s="7"/>
      <c r="AK237" s="7"/>
      <c r="AL237" s="7"/>
      <c r="AM237" s="7"/>
      <c r="AN237" s="7"/>
      <c r="AO237" s="45"/>
      <c r="AP237" s="48"/>
      <c r="AQ237" s="51"/>
      <c r="AR237" s="54"/>
      <c r="AS237" s="42"/>
      <c r="AT237" s="7"/>
      <c r="AU237" s="7"/>
      <c r="AV237" s="7"/>
      <c r="AW237" s="7"/>
      <c r="AX237" s="7"/>
      <c r="AY237" s="7"/>
      <c r="AZ237" s="45"/>
      <c r="BA237" s="48"/>
      <c r="BB237" s="51"/>
      <c r="BC237" s="54"/>
      <c r="BD237" s="42"/>
      <c r="BE237" s="7"/>
      <c r="BF237" s="7"/>
      <c r="BG237" s="7"/>
      <c r="BH237" s="7"/>
      <c r="BI237" s="7"/>
      <c r="BJ237" s="7"/>
      <c r="BK237" s="45"/>
      <c r="BL237" s="48"/>
      <c r="BM237" s="51"/>
      <c r="BN237" s="54"/>
      <c r="BO237" s="42"/>
    </row>
    <row r="238" spans="1:67" ht="16.8" x14ac:dyDescent="0.3">
      <c r="A238" s="22" t="s">
        <v>158</v>
      </c>
      <c r="B238" s="19"/>
      <c r="C238" s="7"/>
      <c r="D238" s="7"/>
      <c r="E238" s="7"/>
      <c r="F238" s="7"/>
      <c r="G238" s="7"/>
      <c r="H238" s="7"/>
      <c r="I238" s="13"/>
      <c r="J238" s="48"/>
      <c r="K238" s="72"/>
      <c r="L238" s="75"/>
      <c r="AI238" s="7"/>
      <c r="AJ238" s="7"/>
      <c r="AK238" s="7"/>
      <c r="AL238" s="7"/>
      <c r="AM238" s="7"/>
      <c r="AN238" s="7"/>
      <c r="AO238" s="45"/>
      <c r="AP238" s="48"/>
      <c r="AQ238" s="51"/>
      <c r="AR238" s="54"/>
      <c r="AS238" s="42"/>
      <c r="AT238" s="7"/>
      <c r="AU238" s="7"/>
      <c r="AV238" s="7"/>
      <c r="AW238" s="7"/>
      <c r="AX238" s="7"/>
      <c r="AY238" s="7"/>
      <c r="AZ238" s="45"/>
      <c r="BA238" s="48"/>
      <c r="BB238" s="51"/>
      <c r="BC238" s="54"/>
      <c r="BD238" s="42"/>
      <c r="BE238" s="7"/>
      <c r="BF238" s="7"/>
      <c r="BG238" s="7"/>
      <c r="BH238" s="7"/>
      <c r="BI238" s="7"/>
      <c r="BJ238" s="7"/>
      <c r="BK238" s="45"/>
      <c r="BL238" s="48"/>
      <c r="BM238" s="51"/>
      <c r="BN238" s="54"/>
      <c r="BO238" s="42"/>
    </row>
    <row r="239" spans="1:67" ht="16.8" x14ac:dyDescent="0.3">
      <c r="A239" s="22"/>
      <c r="B239" s="19" t="s">
        <v>5</v>
      </c>
      <c r="C239" s="9" t="str">
        <f>LOOKUP(C236,{0,25,30,32,33,35,37,38,40,43,45},{"F","D","C-","C","C+","B-","B","B+","A-","A","A+"})</f>
        <v>A</v>
      </c>
      <c r="D239" s="9" t="str">
        <f>LOOKUP(D236, {0,50,60,63,66,70,73,75,80,85,90}, {"F","D","C-","C","C+","B-","B","B+","A-","A","A+"})</f>
        <v>D</v>
      </c>
      <c r="E239" s="9" t="str">
        <f>LOOKUP(E236, {0,50,60,63,66,70,73,75,80,85,90}, {"F","D","C-","C","C+","B-","B","B+","A-","A","A+"})</f>
        <v>D</v>
      </c>
      <c r="F239" s="9" t="str">
        <f>LOOKUP(F236, {0,50,60,63,66,70,73,75,80,85,90}, {"F","D","C-","C","C+","B-","B","B+","A-","A","A+"})</f>
        <v>B</v>
      </c>
      <c r="G239" s="9" t="str">
        <f>LOOKUP(G236, {0,50,60,63,66,70,73,75,80,85,90}, {"F","D","C-","C","C+","B-","B","B+","A-","A","A+"})</f>
        <v>C+</v>
      </c>
      <c r="H239" s="9" t="str">
        <f>LOOKUP(H236, {0,50,60,63,66,70,73,75,80,85,90}, {"F","D","C-","C","C+","B-","B","B+","A-","A","A+"})</f>
        <v>D</v>
      </c>
      <c r="I239" s="13"/>
      <c r="J239" s="48"/>
      <c r="K239" s="72"/>
      <c r="L239" s="75"/>
      <c r="AI239" s="9" t="str">
        <f>LOOKUP(AI236,{0,25,30,32,33,35,37,38,40,43,45},{"F","D","C-","C","C+","B-","B","B+","A-","A","A+"})</f>
        <v>C-</v>
      </c>
      <c r="AJ239" s="9" t="str">
        <f>LOOKUP(AJ236, {0,50,60,63,66,70,73,75,80,85,90}, {"F","D","C-","C","C+","B-","B","B+","A-","A","A+"})</f>
        <v>C-</v>
      </c>
      <c r="AK239" s="9" t="str">
        <f>LOOKUP(AK236, {0,50,60,63,66,70,73,75,80,85,90}, {"F","D","C-","C","C+","B-","B","B+","A-","A","A+"})</f>
        <v>D</v>
      </c>
      <c r="AL239" s="9" t="str">
        <f>LOOKUP(AL236, {0,50,60,63,66,70,73,75,80,85,90}, {"F","D","C-","C","C+","B-","B","B+","A-","A","A+"})</f>
        <v>C+</v>
      </c>
      <c r="AM239" s="9" t="str">
        <f>LOOKUP(AM236, {0,50,60,63,66,70,73,75,80,85,90}, {"F","D","C-","C","C+","B-","B","B+","A-","A","A+"})</f>
        <v>D</v>
      </c>
      <c r="AN239" s="9" t="str">
        <f>LOOKUP(AN236, {0,50,60,63,66,70,73,75,80,85,90}, {"F","D","C-","C","C+","B-","B","B+","A-","A","A+"})</f>
        <v>B+</v>
      </c>
      <c r="AO239" s="45"/>
      <c r="AP239" s="48"/>
      <c r="AQ239" s="51"/>
      <c r="AR239" s="54"/>
      <c r="AS239" s="42"/>
      <c r="AT239" s="9" t="str">
        <f>LOOKUP(AT236, {0,50,60,63,66,70,73,75,80,85,90}, {"F","D","C-","C","C+","B-","B","B+","A-","A","A+"})</f>
        <v>A-</v>
      </c>
      <c r="AU239" s="9" t="str">
        <f>LOOKUP(AU236, {0,50,60,63,66,70,73,75,80,85,90}, {"F","D","C-","C","C+","B-","B","B+","A-","A","A+"})</f>
        <v>D</v>
      </c>
      <c r="AV239" s="9" t="str">
        <f>LOOKUP(AV236, {0,50,60,63,66,70,73,75,80,85,90}, {"F","D","C-","C","C+","B-","B","B+","A-","A","A+"})</f>
        <v>C-</v>
      </c>
      <c r="AW239" s="9" t="str">
        <f>LOOKUP(AW236, {0,50,60,63,66,70,73,75,80,85,90}, {"F","D","C-","C","C+","B-","B","B+","A-","A","A+"})</f>
        <v>B-</v>
      </c>
      <c r="AX239" s="9" t="str">
        <f>LOOKUP(AX236, {0,50,60,63,66,70,73,75,80,85,90}, {"F","D","C-","C","C+","B-","B","B+","A-","A","A+"})</f>
        <v>B-</v>
      </c>
      <c r="AY239" s="9" t="str">
        <f>LOOKUP(AY236, {0,50,60,63,66,70,73,75,80,85,90}, {"F","D","C-","C","C+","B-","B","B+","A-","A","A+"})</f>
        <v>C</v>
      </c>
      <c r="AZ239" s="45"/>
      <c r="BA239" s="48"/>
      <c r="BB239" s="51"/>
      <c r="BC239" s="54"/>
      <c r="BD239" s="42"/>
      <c r="BE239" s="9" t="str">
        <f>LOOKUP(BE236, {0,50,60,63,66,70,73,75,80,85,90}, {"F","D","C-","C","C+","B-","B","B+","A-","A","A+"})</f>
        <v>C+</v>
      </c>
      <c r="BF239" s="9" t="str">
        <f>LOOKUP(BF236, {0,50,60,63,66,70,73,75,80,85,90}, {"F","D","C-","C","C+","B-","B","B+","A-","A","A+"})</f>
        <v>B-</v>
      </c>
      <c r="BG239" s="9" t="str">
        <f>LOOKUP(BG236, {0,50,60,63,66,70,73,75,80,85,90}, {"F","D","C-","C","C+","B-","B","B+","A-","A","A+"})</f>
        <v>C-</v>
      </c>
      <c r="BH239" s="9" t="str">
        <f>LOOKUP(BH236, {0,50,60,63,66,70,73,75,80,85,90}, {"F","D","C-","C","C+","B-","B","B+","A-","A","A+"})</f>
        <v>B</v>
      </c>
      <c r="BI239" s="9" t="str">
        <f>LOOKUP(BI236, {0,50,60,63,66,70,73,75,80,85,90}, {"F","D","C-","C","C+","B-","B","B+","A-","A","A+"})</f>
        <v>B</v>
      </c>
      <c r="BJ239" s="9" t="str">
        <f>LOOKUP(BJ236, {0,50,60,63,66,70,73,75,80,85,90}, {"F","D","C-","C","C+","B-","B","B+","A-","A","A+"})</f>
        <v>A</v>
      </c>
      <c r="BK239" s="45"/>
      <c r="BL239" s="48"/>
      <c r="BM239" s="51"/>
      <c r="BN239" s="54"/>
      <c r="BO239" s="42"/>
    </row>
    <row r="240" spans="1:67" ht="17.399999999999999" thickBot="1" x14ac:dyDescent="0.35">
      <c r="A240" s="23"/>
      <c r="B240" s="20" t="s">
        <v>6</v>
      </c>
      <c r="C240" s="36" t="str">
        <f>LOOKUP(C236, {0,25,26,27,28,29,30,31,32,33,34,35,36,37,38,39,40,41,42,43,44,45,50}, {"0","1","1.2","1.4","1.6","1.8","2.00","2.20","2.40","2.60","2.80","3.00","3.20","3.40","3.60","3.80","4.00","4.00","4.00","4.00","4.00","4.00","4.00"})</f>
        <v>4.00</v>
      </c>
      <c r="D240" s="12" t="str">
        <f>LOOKUP(D236,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1.4</v>
      </c>
      <c r="E240" s="12" t="str">
        <f>LOOKUP(E236,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F240" s="12" t="str">
        <f>LOOKUP(F236,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G240" s="12" t="str">
        <f>LOOKUP(G236,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H240" s="12" t="str">
        <f>LOOKUP(H236,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1.1</v>
      </c>
      <c r="I240" s="14"/>
      <c r="J240" s="49"/>
      <c r="K240" s="73"/>
      <c r="L240" s="76"/>
      <c r="AI240" s="36" t="str">
        <f>LOOKUP(AI236, {0,25,26,27,28,29,30,31,32,33,34,35,36,37,38,39,40,41,42,43,44,45,50}, {"0","1","1.2","1.4","1.6","1.8","2.00","2.20","2.40","2.60","2.80","3.00","3.20","3.40","3.60","3.80","4.00","4.00","4.00","4.00","4.00","4.00","4.00"})</f>
        <v>2.00</v>
      </c>
      <c r="AJ240" s="12" t="str">
        <f>LOOKUP(AJ236,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AK240" s="12" t="str">
        <f>LOOKUP(AK236,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1.5</v>
      </c>
      <c r="AL240" s="12" t="str">
        <f>LOOKUP(AL236,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AM240" s="12" t="str">
        <f>LOOKUP(AM236,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AN240" s="12" t="str">
        <f>LOOKUP(AN236,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3.90</v>
      </c>
      <c r="AO240" s="46"/>
      <c r="AP240" s="49"/>
      <c r="AQ240" s="52"/>
      <c r="AR240" s="55"/>
      <c r="AS240" s="43"/>
      <c r="AT240" s="12" t="str">
        <f>LOOKUP(AT236,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240" s="12" t="str">
        <f>LOOKUP(AU236,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1.4</v>
      </c>
      <c r="AV240" s="12" t="str">
        <f>LOOKUP(AV236,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AW240" s="12" t="str">
        <f>LOOKUP(AW236,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AX240" s="12" t="str">
        <f>LOOKUP(AX236,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Y240" s="12" t="str">
        <f>LOOKUP(AY236,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2.30</v>
      </c>
      <c r="AZ240" s="46"/>
      <c r="BA240" s="49"/>
      <c r="BB240" s="52"/>
      <c r="BC240" s="55"/>
      <c r="BD240" s="43"/>
      <c r="BE240" s="12" t="str">
        <f>LOOKUP(BE236,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BF240" s="12" t="str">
        <f>LOOKUP(BF236,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G240" s="12" t="str">
        <f>LOOKUP(BG236,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BH240" s="12" t="str">
        <f>LOOKUP(BH236,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BI240" s="12" t="str">
        <f>LOOKUP(BI236,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BJ240" s="12" t="str">
        <f>LOOKUP(BJ236,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K240" s="46"/>
      <c r="BL240" s="49"/>
      <c r="BM240" s="52"/>
      <c r="BN240" s="55"/>
      <c r="BO240" s="43"/>
    </row>
    <row r="241" spans="1:67" ht="16.8" x14ac:dyDescent="0.3">
      <c r="A241" s="21">
        <v>40</v>
      </c>
      <c r="B241" s="17" t="s">
        <v>11</v>
      </c>
      <c r="C241" s="24">
        <v>2</v>
      </c>
      <c r="D241" s="7">
        <v>3</v>
      </c>
      <c r="E241" s="7">
        <v>3</v>
      </c>
      <c r="F241" s="7">
        <v>3</v>
      </c>
      <c r="G241" s="7">
        <v>3</v>
      </c>
      <c r="H241" s="7">
        <v>3</v>
      </c>
      <c r="I241" s="16">
        <f>SUM(C241:H241)</f>
        <v>17</v>
      </c>
      <c r="J241" s="47">
        <f>I242*100/600</f>
        <v>32.5</v>
      </c>
      <c r="K241" s="71">
        <f>(C241*C246+D241*D246+E241*E246+F241*F246+G241*G246+H241*H246)/(C241+D241+E241+F241+G241+H241)</f>
        <v>0.47058823529411764</v>
      </c>
      <c r="L241" s="74" t="str">
        <f>LOOKUP(K241,{0,1},{"Dropped Out"," Promoted"})</f>
        <v>Dropped Out</v>
      </c>
      <c r="AI241" s="24">
        <v>2</v>
      </c>
      <c r="AJ241" s="25">
        <v>3</v>
      </c>
      <c r="AK241" s="25">
        <v>3</v>
      </c>
      <c r="AL241" s="25">
        <v>3</v>
      </c>
      <c r="AM241" s="25">
        <v>3</v>
      </c>
      <c r="AN241" s="26">
        <v>3</v>
      </c>
      <c r="AO241" s="44">
        <f>SUM(AI242,AJ242,AK242,,AL242,AM242,AN242)</f>
        <v>0</v>
      </c>
      <c r="AP241" s="47">
        <f>AO241*100/550</f>
        <v>0</v>
      </c>
      <c r="AQ241" s="50">
        <f>(AI241*AI246+AJ241*AJ246+AK241*AK246+AL241*AL246+AM241*AM246+AN241*AN246)/(AI241+AJ241+AK241+AL241+AM241+AN241)</f>
        <v>0</v>
      </c>
      <c r="AR241" s="53">
        <f>(C241*C246+D241*D246+E241*E246+F241*F246+H241*H246+G241*G246++AI241*AI246+AJ241*AJ246+AK241*AK246+AL241*AL246+AM241*AM246+AN241*AN246)/(C241+D241+E241+F241+H241+G241+AI241+AJ241+AK241+AL241+AM241+AN241)</f>
        <v>0.23529411764705882</v>
      </c>
      <c r="AS241" s="41" t="str">
        <f>LOOKUP(AR241,{0,1.5},{"Dropped Out","Promoted"})</f>
        <v>Dropped Out</v>
      </c>
      <c r="AT241" s="24">
        <v>3</v>
      </c>
      <c r="AU241" s="25">
        <v>3</v>
      </c>
      <c r="AV241" s="25">
        <v>3</v>
      </c>
      <c r="AW241" s="25">
        <v>3</v>
      </c>
      <c r="AX241" s="25">
        <v>3</v>
      </c>
      <c r="AY241" s="26">
        <v>3</v>
      </c>
      <c r="AZ241" s="44">
        <f>SUM(AT242,AU242,AV242,,AW242,AX242,AY242)</f>
        <v>0</v>
      </c>
      <c r="BA241" s="47">
        <f>AZ241*100/600</f>
        <v>0</v>
      </c>
      <c r="BB241" s="50">
        <f>(AT241*AT246+AU241*AU246+AV241*AV246+AW241*AW246+AX241*AX246+AY241*AY246)/(AT241+AU241+AV241+AW241+AX241+AY241)</f>
        <v>0</v>
      </c>
      <c r="BC241" s="53">
        <f>(C241*C246+D241*D246+E241*E246+F241*F246+H241*H246+G241*G246+AI241*AI246+AJ241*AJ246+AK241*AK246+AL241*AL246+AM241*AM246+AN241*AN246+AT241*AT246+AU241*AU246+AV241*AV246+AW241*AW246+AX241*AX246+AY241*AY246)/(C241+D241+E241+F241+H241+G241+AI241+AJ241+AK241+AL241+AM241+AN241+AT241+AU241+AV241+AW241+AX241+AY241)</f>
        <v>0.15384615384615385</v>
      </c>
      <c r="BD241" s="41" t="str">
        <f>LOOKUP(BC241,{0,1.75},{"Dropped Out","Promoted"})</f>
        <v>Dropped Out</v>
      </c>
      <c r="BE241" s="24">
        <v>3</v>
      </c>
      <c r="BF241" s="25">
        <v>3</v>
      </c>
      <c r="BG241" s="25">
        <v>3</v>
      </c>
      <c r="BH241" s="25">
        <v>3</v>
      </c>
      <c r="BI241" s="25">
        <v>3</v>
      </c>
      <c r="BJ241" s="26">
        <v>3</v>
      </c>
      <c r="BK241" s="44">
        <f>SUM(BE242,BF242,BG242,,BH242,BI242,BJ242)</f>
        <v>0</v>
      </c>
      <c r="BL241" s="47">
        <f>BK241*100/600</f>
        <v>0</v>
      </c>
      <c r="BM241" s="50">
        <f>(BE241*BE246+BF241*BF246+BG241*BG246+BH241*BH246+BI241*BI246+BJ241*BJ246)/(BE241+BF241+BG241+BH241+BI241+BJ241)</f>
        <v>0</v>
      </c>
      <c r="BN241" s="53">
        <f>(C241*C246+D241*D246+E241*E246+F241*F246+H241*H246+G241*G246+AI241*AI246+AJ241*AJ246+AK241*AK246+AL241*AL246+AM241*AM246+AN241*AN246+AT241*AT246+AU241*AU246+AV241*AV246+AW241*AW246+AX241*AX246+AY241*AY246+BE241*BE246+BF241*BF246+BG241*BG246+BH241*BH246+BI241*BI246+BJ241*BJ246)/(C241+D241+E241+F241+H241+G241+AI241+AJ241+AK241+AL241+AM241+AN241+AT241+AU241+AV241+AW241+AX241+AY241+BE241+BF241+BG241+BH241+BI241+BJ241)</f>
        <v>0.11428571428571428</v>
      </c>
      <c r="BO241" s="41" t="str">
        <f>LOOKUP(BN241,{0,2},{"Dropped Out","Promoted"})</f>
        <v>Dropped Out</v>
      </c>
    </row>
    <row r="242" spans="1:67" ht="16.8" x14ac:dyDescent="0.3">
      <c r="A242" s="22" t="s">
        <v>63</v>
      </c>
      <c r="B242" s="18" t="s">
        <v>12</v>
      </c>
      <c r="C242" s="7">
        <v>45</v>
      </c>
      <c r="D242" s="7">
        <v>44</v>
      </c>
      <c r="E242" s="7">
        <v>32</v>
      </c>
      <c r="F242" s="7">
        <v>32</v>
      </c>
      <c r="G242" s="7">
        <v>21</v>
      </c>
      <c r="H242" s="7">
        <v>21</v>
      </c>
      <c r="I242" s="35">
        <f>SUM(C242:H242)</f>
        <v>195</v>
      </c>
      <c r="J242" s="48"/>
      <c r="K242" s="72"/>
      <c r="L242" s="75"/>
      <c r="AI242" s="7"/>
      <c r="AJ242" s="7"/>
      <c r="AK242" s="7"/>
      <c r="AL242" s="7"/>
      <c r="AM242" s="7"/>
      <c r="AN242" s="7"/>
      <c r="AO242" s="45"/>
      <c r="AP242" s="48"/>
      <c r="AQ242" s="51"/>
      <c r="AR242" s="54"/>
      <c r="AS242" s="42"/>
      <c r="AT242" s="7"/>
      <c r="AU242" s="7"/>
      <c r="AV242" s="7"/>
      <c r="AW242" s="7"/>
      <c r="AX242" s="7"/>
      <c r="AY242" s="7"/>
      <c r="AZ242" s="45"/>
      <c r="BA242" s="48"/>
      <c r="BB242" s="51"/>
      <c r="BC242" s="54"/>
      <c r="BD242" s="42"/>
      <c r="BE242" s="7"/>
      <c r="BF242" s="7"/>
      <c r="BG242" s="7"/>
      <c r="BH242" s="7"/>
      <c r="BI242" s="7"/>
      <c r="BJ242" s="7"/>
      <c r="BK242" s="45"/>
      <c r="BL242" s="48"/>
      <c r="BM242" s="51"/>
      <c r="BN242" s="54"/>
      <c r="BO242" s="42"/>
    </row>
    <row r="243" spans="1:67" ht="16.8" x14ac:dyDescent="0.3">
      <c r="A243" s="22"/>
      <c r="B243" s="18"/>
      <c r="C243" s="7"/>
      <c r="D243" s="7"/>
      <c r="E243" s="7"/>
      <c r="F243" s="7"/>
      <c r="G243" s="7"/>
      <c r="H243" s="7"/>
      <c r="I243" s="13"/>
      <c r="J243" s="48"/>
      <c r="K243" s="72"/>
      <c r="L243" s="75"/>
      <c r="AI243" s="7"/>
      <c r="AJ243" s="7"/>
      <c r="AK243" s="7"/>
      <c r="AL243" s="7"/>
      <c r="AM243" s="7"/>
      <c r="AN243" s="7"/>
      <c r="AO243" s="45"/>
      <c r="AP243" s="48"/>
      <c r="AQ243" s="51"/>
      <c r="AR243" s="54"/>
      <c r="AS243" s="42"/>
      <c r="AT243" s="7"/>
      <c r="AU243" s="7"/>
      <c r="AV243" s="7"/>
      <c r="AW243" s="7"/>
      <c r="AX243" s="7"/>
      <c r="AY243" s="7"/>
      <c r="AZ243" s="45"/>
      <c r="BA243" s="48"/>
      <c r="BB243" s="51"/>
      <c r="BC243" s="54"/>
      <c r="BD243" s="42"/>
      <c r="BE243" s="7"/>
      <c r="BF243" s="7"/>
      <c r="BG243" s="7"/>
      <c r="BH243" s="7"/>
      <c r="BI243" s="7"/>
      <c r="BJ243" s="7"/>
      <c r="BK243" s="45"/>
      <c r="BL243" s="48"/>
      <c r="BM243" s="51"/>
      <c r="BN243" s="54"/>
      <c r="BO243" s="42"/>
    </row>
    <row r="244" spans="1:67" ht="16.8" x14ac:dyDescent="0.3">
      <c r="A244" s="22"/>
      <c r="B244" s="19"/>
      <c r="C244" s="7"/>
      <c r="D244" s="7"/>
      <c r="E244" s="7"/>
      <c r="F244" s="7"/>
      <c r="G244" s="7"/>
      <c r="H244" s="7"/>
      <c r="I244" s="13"/>
      <c r="J244" s="48"/>
      <c r="K244" s="72"/>
      <c r="L244" s="75"/>
      <c r="AI244" s="7"/>
      <c r="AJ244" s="7"/>
      <c r="AK244" s="7"/>
      <c r="AL244" s="7"/>
      <c r="AM244" s="7"/>
      <c r="AN244" s="7"/>
      <c r="AO244" s="45"/>
      <c r="AP244" s="48"/>
      <c r="AQ244" s="51"/>
      <c r="AR244" s="54"/>
      <c r="AS244" s="42"/>
      <c r="AT244" s="7"/>
      <c r="AU244" s="7"/>
      <c r="AV244" s="7"/>
      <c r="AW244" s="7"/>
      <c r="AX244" s="7"/>
      <c r="AY244" s="7"/>
      <c r="AZ244" s="45"/>
      <c r="BA244" s="48"/>
      <c r="BB244" s="51"/>
      <c r="BC244" s="54"/>
      <c r="BD244" s="42"/>
      <c r="BE244" s="7"/>
      <c r="BF244" s="7"/>
      <c r="BG244" s="7"/>
      <c r="BH244" s="7"/>
      <c r="BI244" s="7"/>
      <c r="BJ244" s="7"/>
      <c r="BK244" s="45"/>
      <c r="BL244" s="48"/>
      <c r="BM244" s="51"/>
      <c r="BN244" s="54"/>
      <c r="BO244" s="42"/>
    </row>
    <row r="245" spans="1:67" ht="16.8" x14ac:dyDescent="0.3">
      <c r="A245" s="22"/>
      <c r="B245" s="19" t="s">
        <v>5</v>
      </c>
      <c r="C245" s="9" t="str">
        <f>LOOKUP(C242,{0,25,30,32,33,35,37,38,40,43,45},{"F","D","C-","C","C+","B-","B","B+","A-","A","A+"})</f>
        <v>A+</v>
      </c>
      <c r="D245" s="9" t="str">
        <f>LOOKUP(D242, {0,50,60,63,66,70,73,75,80,85,90}, {"F","D","C-","C","C+","B-","B","B+","A-","A","A+"})</f>
        <v>F</v>
      </c>
      <c r="E245" s="9" t="str">
        <f>LOOKUP(E242, {0,50,60,63,66,70,73,75,80,85,90}, {"F","D","C-","C","C+","B-","B","B+","A-","A","A+"})</f>
        <v>F</v>
      </c>
      <c r="F245" s="9" t="str">
        <f>LOOKUP(F242, {0,50,60,63,66,70,73,75,80,85,90}, {"F","D","C-","C","C+","B-","B","B+","A-","A","A+"})</f>
        <v>F</v>
      </c>
      <c r="G245" s="9" t="str">
        <f>LOOKUP(G242, {0,50,60,63,66,70,73,75,80,85,90}, {"F","D","C-","C","C+","B-","B","B+","A-","A","A+"})</f>
        <v>F</v>
      </c>
      <c r="H245" s="9" t="str">
        <f>LOOKUP(H242, {0,50,60,63,66,70,73,75,80,85,90}, {"F","D","C-","C","C+","B-","B","B+","A-","A","A+"})</f>
        <v>F</v>
      </c>
      <c r="I245" s="13"/>
      <c r="J245" s="48"/>
      <c r="K245" s="72"/>
      <c r="L245" s="75"/>
      <c r="AI245" s="9" t="str">
        <f>LOOKUP(AI242,{0,25,30,32,33,35,37,38,40,43,45},{"F","D","C-","C","C+","B-","B","B+","A-","A","A+"})</f>
        <v>F</v>
      </c>
      <c r="AJ245" s="9" t="str">
        <f>LOOKUP(AJ242, {0,50,60,63,66,70,73,75,80,85,90}, {"F","D","C-","C","C+","B-","B","B+","A-","A","A+"})</f>
        <v>F</v>
      </c>
      <c r="AK245" s="9" t="str">
        <f>LOOKUP(AK242, {0,50,60,63,66,70,73,75,80,85,90}, {"F","D","C-","C","C+","B-","B","B+","A-","A","A+"})</f>
        <v>F</v>
      </c>
      <c r="AL245" s="9" t="str">
        <f>LOOKUP(AL242, {0,50,60,63,66,70,73,75,80,85,90}, {"F","D","C-","C","C+","B-","B","B+","A-","A","A+"})</f>
        <v>F</v>
      </c>
      <c r="AM245" s="9" t="str">
        <f>LOOKUP(AM242, {0,50,60,63,66,70,73,75,80,85,90}, {"F","D","C-","C","C+","B-","B","B+","A-","A","A+"})</f>
        <v>F</v>
      </c>
      <c r="AN245" s="9" t="str">
        <f>LOOKUP(AN242, {0,50,60,63,66,70,73,75,80,85,90}, {"F","D","C-","C","C+","B-","B","B+","A-","A","A+"})</f>
        <v>F</v>
      </c>
      <c r="AO245" s="45"/>
      <c r="AP245" s="48"/>
      <c r="AQ245" s="51"/>
      <c r="AR245" s="54"/>
      <c r="AS245" s="42"/>
      <c r="AT245" s="9" t="str">
        <f>LOOKUP(AT242, {0,50,60,63,66,70,73,75,80,85,90}, {"F","D","C-","C","C+","B-","B","B+","A-","A","A+"})</f>
        <v>F</v>
      </c>
      <c r="AU245" s="9" t="str">
        <f>LOOKUP(AU242, {0,50,60,63,66,70,73,75,80,85,90}, {"F","D","C-","C","C+","B-","B","B+","A-","A","A+"})</f>
        <v>F</v>
      </c>
      <c r="AV245" s="9" t="str">
        <f>LOOKUP(AV242, {0,50,60,63,66,70,73,75,80,85,90}, {"F","D","C-","C","C+","B-","B","B+","A-","A","A+"})</f>
        <v>F</v>
      </c>
      <c r="AW245" s="9" t="str">
        <f>LOOKUP(AW242, {0,50,60,63,66,70,73,75,80,85,90}, {"F","D","C-","C","C+","B-","B","B+","A-","A","A+"})</f>
        <v>F</v>
      </c>
      <c r="AX245" s="9" t="str">
        <f>LOOKUP(AX242, {0,50,60,63,66,70,73,75,80,85,90}, {"F","D","C-","C","C+","B-","B","B+","A-","A","A+"})</f>
        <v>F</v>
      </c>
      <c r="AY245" s="9" t="str">
        <f>LOOKUP(AY242, {0,50,60,63,66,70,73,75,80,85,90}, {"F","D","C-","C","C+","B-","B","B+","A-","A","A+"})</f>
        <v>F</v>
      </c>
      <c r="AZ245" s="45"/>
      <c r="BA245" s="48"/>
      <c r="BB245" s="51"/>
      <c r="BC245" s="54"/>
      <c r="BD245" s="42"/>
      <c r="BE245" s="9" t="str">
        <f>LOOKUP(BE242, {0,50,60,63,66,70,73,75,80,85,90}, {"F","D","C-","C","C+","B-","B","B+","A-","A","A+"})</f>
        <v>F</v>
      </c>
      <c r="BF245" s="9" t="str">
        <f>LOOKUP(BF242, {0,50,60,63,66,70,73,75,80,85,90}, {"F","D","C-","C","C+","B-","B","B+","A-","A","A+"})</f>
        <v>F</v>
      </c>
      <c r="BG245" s="9" t="str">
        <f>LOOKUP(BG242, {0,50,60,63,66,70,73,75,80,85,90}, {"F","D","C-","C","C+","B-","B","B+","A-","A","A+"})</f>
        <v>F</v>
      </c>
      <c r="BH245" s="9" t="str">
        <f>LOOKUP(BH242, {0,50,60,63,66,70,73,75,80,85,90}, {"F","D","C-","C","C+","B-","B","B+","A-","A","A+"})</f>
        <v>F</v>
      </c>
      <c r="BI245" s="9" t="str">
        <f>LOOKUP(BI242, {0,50,60,63,66,70,73,75,80,85,90}, {"F","D","C-","C","C+","B-","B","B+","A-","A","A+"})</f>
        <v>F</v>
      </c>
      <c r="BJ245" s="9" t="str">
        <f>LOOKUP(BJ242, {0,50,60,63,66,70,73,75,80,85,90}, {"F","D","C-","C","C+","B-","B","B+","A-","A","A+"})</f>
        <v>F</v>
      </c>
      <c r="BK245" s="45"/>
      <c r="BL245" s="48"/>
      <c r="BM245" s="51"/>
      <c r="BN245" s="54"/>
      <c r="BO245" s="42"/>
    </row>
    <row r="246" spans="1:67" ht="17.399999999999999" thickBot="1" x14ac:dyDescent="0.35">
      <c r="A246" s="23"/>
      <c r="B246" s="20" t="s">
        <v>6</v>
      </c>
      <c r="C246" s="36" t="str">
        <f>LOOKUP(C242, {0,25,26,27,28,29,30,31,32,33,34,35,36,37,38,39,40,41,42,43,44,45,50}, {"0","1","1.2","1.4","1.6","1.8","2.00","2.20","2.40","2.60","2.80","3.00","3.20","3.40","3.60","3.80","4.00","4.00","4.00","4.00","4.00","4.00","4.00"})</f>
        <v>4.00</v>
      </c>
      <c r="D246" s="12" t="str">
        <f>LOOKUP(D242,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246" s="12" t="str">
        <f>LOOKUP(E242,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246" s="12" t="str">
        <f>LOOKUP(F242,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246" s="12" t="str">
        <f>LOOKUP(G242,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246" s="12" t="str">
        <f>LOOKUP(H242,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I246" s="14"/>
      <c r="J246" s="49"/>
      <c r="K246" s="73"/>
      <c r="L246" s="76"/>
      <c r="AI246" s="36" t="str">
        <f>LOOKUP(AI242, {0,25,26,27,28,29,30,31,32,33,34,35,36,37,38,39,40,41,42,43,44,45,50}, {"0","1","1.2","1.4","1.6","1.8","2.00","2.20","2.40","2.60","2.80","3.00","3.20","3.40","3.60","3.80","4.00","4.00","4.00","4.00","4.00","4.00","4.00"})</f>
        <v>0</v>
      </c>
      <c r="AJ246" s="12" t="str">
        <f>LOOKUP(AJ242,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246" s="12" t="str">
        <f>LOOKUP(AK242,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246" s="12" t="str">
        <f>LOOKUP(AL242,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246" s="12" t="str">
        <f>LOOKUP(AM242,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246" s="12" t="str">
        <f>LOOKUP(AN242,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O246" s="46"/>
      <c r="AP246" s="49"/>
      <c r="AQ246" s="52"/>
      <c r="AR246" s="55"/>
      <c r="AS246" s="43"/>
      <c r="AT246" s="12" t="str">
        <f>LOOKUP(AT242,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246" s="12" t="str">
        <f>LOOKUP(AU242,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246" s="12" t="str">
        <f>LOOKUP(AV242,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246" s="12" t="str">
        <f>LOOKUP(AW242,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246" s="12" t="str">
        <f>LOOKUP(AX242,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246" s="12" t="str">
        <f>LOOKUP(AY242,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246" s="46"/>
      <c r="BA246" s="49"/>
      <c r="BB246" s="52"/>
      <c r="BC246" s="55"/>
      <c r="BD246" s="43"/>
      <c r="BE246" s="12" t="str">
        <f>LOOKUP(BE242,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246" s="12" t="str">
        <f>LOOKUP(BF242,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246" s="12" t="str">
        <f>LOOKUP(BG242,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246" s="12" t="str">
        <f>LOOKUP(BH242,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246" s="12" t="str">
        <f>LOOKUP(BI242,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246" s="12" t="str">
        <f>LOOKUP(BJ242,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246" s="46"/>
      <c r="BL246" s="49"/>
      <c r="BM246" s="52"/>
      <c r="BN246" s="55"/>
      <c r="BO246" s="43"/>
    </row>
    <row r="247" spans="1:67" ht="16.8" x14ac:dyDescent="0.3">
      <c r="A247" s="21">
        <v>41</v>
      </c>
      <c r="B247" s="17" t="s">
        <v>11</v>
      </c>
      <c r="C247" s="24">
        <v>2</v>
      </c>
      <c r="D247" s="7">
        <v>3</v>
      </c>
      <c r="E247" s="7">
        <v>3</v>
      </c>
      <c r="F247" s="7">
        <v>3</v>
      </c>
      <c r="G247" s="7">
        <v>3</v>
      </c>
      <c r="H247" s="7">
        <v>3</v>
      </c>
      <c r="I247" s="16">
        <f>SUM(C247:H247)</f>
        <v>17</v>
      </c>
      <c r="J247" s="47">
        <f>I248*100/600</f>
        <v>49.5</v>
      </c>
      <c r="K247" s="71">
        <f>(C247*C252+D247*D252+E247*E252+F247*F252+G247*G252+H247*H252)/(C247+D247+E247+F247+G247+H247)</f>
        <v>1.4764705882352942</v>
      </c>
      <c r="L247" s="74" t="str">
        <f>LOOKUP(K247,{0,1},{"Dropped Out"," Promoted"})</f>
        <v xml:space="preserve"> Promoted</v>
      </c>
      <c r="AI247" s="24">
        <v>2</v>
      </c>
      <c r="AJ247" s="25">
        <v>3</v>
      </c>
      <c r="AK247" s="25">
        <v>3</v>
      </c>
      <c r="AL247" s="25">
        <v>3</v>
      </c>
      <c r="AM247" s="25">
        <v>3</v>
      </c>
      <c r="AN247" s="26">
        <v>3</v>
      </c>
      <c r="AO247" s="44">
        <f>SUM(AI248,AJ248,AK248,,AL248,AM248,AN248)</f>
        <v>333</v>
      </c>
      <c r="AP247" s="47">
        <f>AO247*100/550</f>
        <v>60.545454545454547</v>
      </c>
      <c r="AQ247" s="50">
        <f>(AI247*AI252+AJ247*AJ252+AK247*AK252+AL247*AL252+AM247*AM252+AN247*AN252)/(AI247+AJ247+AK247+AL247+AM247+AN247)</f>
        <v>2.0588235294117645</v>
      </c>
      <c r="AR247" s="53">
        <f>(C247*C252+D247*D252+E247*E252+F247*F252+H247*H252+G247*G252++AI247*AI252+AJ247*AJ252+AK247*AK252+AL247*AL252+AM247*AM252+AN247*AN252)/(C247+D247+E247+F247+H247+G247+AI247+AJ247+AK247+AL247+AM247+AN247)</f>
        <v>1.7676470588235293</v>
      </c>
      <c r="AS247" s="41" t="str">
        <f>LOOKUP(AR247,{0,1.5},{"Dropped Out","Promoted"})</f>
        <v>Promoted</v>
      </c>
      <c r="AT247" s="24">
        <v>3</v>
      </c>
      <c r="AU247" s="25">
        <v>3</v>
      </c>
      <c r="AV247" s="25">
        <v>3</v>
      </c>
      <c r="AW247" s="25">
        <v>3</v>
      </c>
      <c r="AX247" s="25">
        <v>3</v>
      </c>
      <c r="AY247" s="26">
        <v>3</v>
      </c>
      <c r="AZ247" s="44">
        <f>SUM(AT248,AU248,AV248,,AW248,AX248,AY248)</f>
        <v>385</v>
      </c>
      <c r="BA247" s="47">
        <f>AZ247*100/600</f>
        <v>64.166666666666671</v>
      </c>
      <c r="BB247" s="50">
        <f>(AT247*AT252+AU247*AU252+AV247*AV252+AW247*AW252+AX247*AX252+AY247*AY252)/(AT247+AU247+AV247+AW247+AX247+AY247)</f>
        <v>2.2666666666666666</v>
      </c>
      <c r="BC247" s="53">
        <f>(C247*C252+D247*D252+E247*E252+F247*F252+H247*H252+G247*G252+AI247*AI252+AJ247*AJ252+AK247*AK252+AL247*AL252+AM247*AM252+AN247*AN252+AT247*AT252+AU247*AU252+AV247*AV252+AW247*AW252+AX247*AX252+AY247*AY252)/(C247+D247+E247+F247+H247+G247+AI247+AJ247+AK247+AL247+AM247+AN247+AT247+AU247+AV247+AW247+AX247+AY247)</f>
        <v>1.9403846153846156</v>
      </c>
      <c r="BD247" s="41" t="str">
        <f>LOOKUP(BC247,{0,1.75},{"Dropped Out","Promoted"})</f>
        <v>Promoted</v>
      </c>
      <c r="BE247" s="24">
        <v>3</v>
      </c>
      <c r="BF247" s="25">
        <v>3</v>
      </c>
      <c r="BG247" s="25">
        <v>3</v>
      </c>
      <c r="BH247" s="25">
        <v>3</v>
      </c>
      <c r="BI247" s="25">
        <v>3</v>
      </c>
      <c r="BJ247" s="26">
        <v>3</v>
      </c>
      <c r="BK247" s="44">
        <f>SUM(BE248,BF248,BG248,,BH248,BI248,BJ248)</f>
        <v>423</v>
      </c>
      <c r="BL247" s="47">
        <f>BK247*100/600</f>
        <v>70.5</v>
      </c>
      <c r="BM247" s="50">
        <f>(BE247*BE252+BF247*BF252+BG247*BG252+BH247*BH252+BI247*BI252+BJ247*BJ252)/(BE247+BF247+BG247+BH247+BI247+BJ247)</f>
        <v>2.9333333333333331</v>
      </c>
      <c r="BN247" s="53">
        <f>(C247*C252+D247*D252+E247*E252+F247*F252+H247*H252+G247*G252+AI247*AI252+AJ247*AJ252+AK247*AK252+AL247*AL252+AM247*AM252+AN247*AN252+AT247*AT252+AU247*AU252+AV247*AV252+AW247*AW252+AX247*AX252+AY247*AY252+BE247*BE252+BF247*BF252+BG247*BG252+BH247*BH252+BI247*BI252+BJ247*BJ252)/(C247+D247+E247+F247+H247+G247+AI247+AJ247+AK247+AL247+AM247+AN247+AT247+AU247+AV247+AW247+AX247+AY247+BE247+BF247+BG247+BH247+BI247+BJ247)</f>
        <v>2.1957142857142862</v>
      </c>
      <c r="BO247" s="41" t="str">
        <f>LOOKUP(BN247,{0,2},{"Dropped Out","Promoted"})</f>
        <v>Promoted</v>
      </c>
    </row>
    <row r="248" spans="1:67" ht="16.8" x14ac:dyDescent="0.3">
      <c r="A248" s="22" t="s">
        <v>64</v>
      </c>
      <c r="B248" s="18" t="s">
        <v>12</v>
      </c>
      <c r="C248" s="7">
        <v>40</v>
      </c>
      <c r="D248" s="7">
        <v>51</v>
      </c>
      <c r="E248" s="7">
        <v>38</v>
      </c>
      <c r="F248" s="7">
        <v>53</v>
      </c>
      <c r="G248" s="7">
        <v>50</v>
      </c>
      <c r="H248" s="7">
        <v>50</v>
      </c>
      <c r="I248" s="35">
        <f>SUM(C248,D248,E249,F248,G248,H248)</f>
        <v>297</v>
      </c>
      <c r="J248" s="48"/>
      <c r="K248" s="72"/>
      <c r="L248" s="75"/>
      <c r="AI248" s="7">
        <v>31</v>
      </c>
      <c r="AJ248" s="7">
        <v>61</v>
      </c>
      <c r="AK248" s="7">
        <v>66</v>
      </c>
      <c r="AL248" s="7">
        <v>66</v>
      </c>
      <c r="AM248" s="7">
        <v>50</v>
      </c>
      <c r="AN248" s="7">
        <v>59</v>
      </c>
      <c r="AO248" s="45"/>
      <c r="AP248" s="48"/>
      <c r="AQ248" s="51"/>
      <c r="AR248" s="54"/>
      <c r="AS248" s="42"/>
      <c r="AT248" s="7">
        <v>86</v>
      </c>
      <c r="AU248" s="7">
        <v>55</v>
      </c>
      <c r="AV248" s="7">
        <v>50</v>
      </c>
      <c r="AW248" s="7">
        <v>58</v>
      </c>
      <c r="AX248" s="7">
        <v>83</v>
      </c>
      <c r="AY248" s="7">
        <v>53</v>
      </c>
      <c r="AZ248" s="45"/>
      <c r="BA248" s="48"/>
      <c r="BB248" s="51"/>
      <c r="BC248" s="54"/>
      <c r="BD248" s="42"/>
      <c r="BE248" s="7">
        <v>62</v>
      </c>
      <c r="BF248" s="7">
        <v>69</v>
      </c>
      <c r="BG248" s="7">
        <v>65</v>
      </c>
      <c r="BH248" s="7">
        <v>67</v>
      </c>
      <c r="BI248" s="7">
        <v>73</v>
      </c>
      <c r="BJ248" s="7">
        <v>87</v>
      </c>
      <c r="BK248" s="45"/>
      <c r="BL248" s="48"/>
      <c r="BM248" s="51"/>
      <c r="BN248" s="54"/>
      <c r="BO248" s="42"/>
    </row>
    <row r="249" spans="1:67" ht="16.8" x14ac:dyDescent="0.3">
      <c r="A249" s="22" t="s">
        <v>159</v>
      </c>
      <c r="B249" s="18"/>
      <c r="C249" s="7"/>
      <c r="D249" s="7"/>
      <c r="E249" s="7">
        <v>53</v>
      </c>
      <c r="F249" s="7"/>
      <c r="G249" s="7"/>
      <c r="H249" s="7"/>
      <c r="I249" s="13"/>
      <c r="J249" s="48"/>
      <c r="K249" s="72"/>
      <c r="L249" s="75"/>
      <c r="AI249" s="7"/>
      <c r="AJ249" s="7"/>
      <c r="AK249" s="7"/>
      <c r="AL249" s="7"/>
      <c r="AM249" s="7"/>
      <c r="AN249" s="7"/>
      <c r="AO249" s="45"/>
      <c r="AP249" s="48"/>
      <c r="AQ249" s="51"/>
      <c r="AR249" s="54"/>
      <c r="AS249" s="42"/>
      <c r="AT249" s="7"/>
      <c r="AU249" s="7"/>
      <c r="AV249" s="7"/>
      <c r="AW249" s="7"/>
      <c r="AX249" s="7"/>
      <c r="AY249" s="7"/>
      <c r="AZ249" s="45"/>
      <c r="BA249" s="48"/>
      <c r="BB249" s="51"/>
      <c r="BC249" s="54"/>
      <c r="BD249" s="42"/>
      <c r="BE249" s="7"/>
      <c r="BF249" s="7"/>
      <c r="BG249" s="7"/>
      <c r="BH249" s="7"/>
      <c r="BI249" s="7"/>
      <c r="BJ249" s="7"/>
      <c r="BK249" s="45"/>
      <c r="BL249" s="48"/>
      <c r="BM249" s="51"/>
      <c r="BN249" s="54"/>
      <c r="BO249" s="42"/>
    </row>
    <row r="250" spans="1:67" ht="16.8" x14ac:dyDescent="0.3">
      <c r="A250" s="22" t="s">
        <v>160</v>
      </c>
      <c r="B250" s="19"/>
      <c r="C250" s="7"/>
      <c r="D250" s="7"/>
      <c r="E250" s="7"/>
      <c r="F250" s="7"/>
      <c r="G250" s="7"/>
      <c r="H250" s="7"/>
      <c r="I250" s="13"/>
      <c r="J250" s="48"/>
      <c r="K250" s="72"/>
      <c r="L250" s="75"/>
      <c r="AI250" s="7"/>
      <c r="AJ250" s="7"/>
      <c r="AK250" s="7"/>
      <c r="AL250" s="7"/>
      <c r="AM250" s="7"/>
      <c r="AN250" s="7"/>
      <c r="AO250" s="45"/>
      <c r="AP250" s="48"/>
      <c r="AQ250" s="51"/>
      <c r="AR250" s="54"/>
      <c r="AS250" s="42"/>
      <c r="AT250" s="7"/>
      <c r="AU250" s="7"/>
      <c r="AV250" s="7"/>
      <c r="AW250" s="7"/>
      <c r="AX250" s="7"/>
      <c r="AY250" s="7"/>
      <c r="AZ250" s="45"/>
      <c r="BA250" s="48"/>
      <c r="BB250" s="51"/>
      <c r="BC250" s="54"/>
      <c r="BD250" s="42"/>
      <c r="BE250" s="7"/>
      <c r="BF250" s="7"/>
      <c r="BG250" s="7"/>
      <c r="BH250" s="7"/>
      <c r="BI250" s="7"/>
      <c r="BJ250" s="7"/>
      <c r="BK250" s="45"/>
      <c r="BL250" s="48"/>
      <c r="BM250" s="51"/>
      <c r="BN250" s="54"/>
      <c r="BO250" s="42"/>
    </row>
    <row r="251" spans="1:67" ht="16.8" x14ac:dyDescent="0.3">
      <c r="A251" s="22"/>
      <c r="B251" s="19" t="s">
        <v>5</v>
      </c>
      <c r="C251" s="9" t="str">
        <f>LOOKUP(C248,{0,25,30,32,33,35,37,38,40,43,45},{"F","D","C-","C","C+","B-","B","B+","A-","A","A+"})</f>
        <v>A-</v>
      </c>
      <c r="D251" s="9" t="str">
        <f>LOOKUP(D248, {0,50,60,63,66,70,73,75,80,85,90}, {"F","D","C-","C","C+","B-","B","B+","A-","A","A+"})</f>
        <v>D</v>
      </c>
      <c r="E251" s="9" t="str">
        <f>LOOKUP(E249, {0,50,60,63,66,70,73,75,80,85,90}, {"F","D","C-","C","C+","B-","B","B+","A-","A","A+"})</f>
        <v>D</v>
      </c>
      <c r="F251" s="9" t="str">
        <f>LOOKUP(F248, {0,50,60,63,66,70,73,75,80,85,90}, {"F","D","C-","C","C+","B-","B","B+","A-","A","A+"})</f>
        <v>D</v>
      </c>
      <c r="G251" s="9" t="str">
        <f>LOOKUP(G248, {0,50,60,63,66,70,73,75,80,85,90}, {"F","D","C-","C","C+","B-","B","B+","A-","A","A+"})</f>
        <v>D</v>
      </c>
      <c r="H251" s="9" t="str">
        <f>LOOKUP(H248, {0,50,60,63,66,70,73,75,80,85,90}, {"F","D","C-","C","C+","B-","B","B+","A-","A","A+"})</f>
        <v>D</v>
      </c>
      <c r="I251" s="13"/>
      <c r="J251" s="48"/>
      <c r="K251" s="72"/>
      <c r="L251" s="75"/>
      <c r="AI251" s="9" t="str">
        <f>LOOKUP(AI248,{0,25,30,32,33,35,37,38,40,43,45},{"F","D","C-","C","C+","B-","B","B+","A-","A","A+"})</f>
        <v>C-</v>
      </c>
      <c r="AJ251" s="9" t="str">
        <f>LOOKUP(AJ248, {0,50,60,63,66,70,73,75,80,85,90}, {"F","D","C-","C","C+","B-","B","B+","A-","A","A+"})</f>
        <v>C-</v>
      </c>
      <c r="AK251" s="9" t="str">
        <f>LOOKUP(AK248, {0,50,60,63,66,70,73,75,80,85,90}, {"F","D","C-","C","C+","B-","B","B+","A-","A","A+"})</f>
        <v>C+</v>
      </c>
      <c r="AL251" s="9" t="str">
        <f>LOOKUP(AL248, {0,50,60,63,66,70,73,75,80,85,90}, {"F","D","C-","C","C+","B-","B","B+","A-","A","A+"})</f>
        <v>C+</v>
      </c>
      <c r="AM251" s="9" t="str">
        <f>LOOKUP(AM248, {0,50,60,63,66,70,73,75,80,85,90}, {"F","D","C-","C","C+","B-","B","B+","A-","A","A+"})</f>
        <v>D</v>
      </c>
      <c r="AN251" s="9" t="str">
        <f>LOOKUP(AN248, {0,50,60,63,66,70,73,75,80,85,90}, {"F","D","C-","C","C+","B-","B","B+","A-","A","A+"})</f>
        <v>D</v>
      </c>
      <c r="AO251" s="45"/>
      <c r="AP251" s="48"/>
      <c r="AQ251" s="51"/>
      <c r="AR251" s="54"/>
      <c r="AS251" s="42"/>
      <c r="AT251" s="9" t="str">
        <f>LOOKUP(AT248, {0,50,60,63,66,70,73,75,80,85,90}, {"F","D","C-","C","C+","B-","B","B+","A-","A","A+"})</f>
        <v>A</v>
      </c>
      <c r="AU251" s="9" t="str">
        <f>LOOKUP(AU248, {0,50,60,63,66,70,73,75,80,85,90}, {"F","D","C-","C","C+","B-","B","B+","A-","A","A+"})</f>
        <v>D</v>
      </c>
      <c r="AV251" s="9" t="str">
        <f>LOOKUP(AV248, {0,50,60,63,66,70,73,75,80,85,90}, {"F","D","C-","C","C+","B-","B","B+","A-","A","A+"})</f>
        <v>D</v>
      </c>
      <c r="AW251" s="9" t="str">
        <f>LOOKUP(AW248, {0,50,60,63,66,70,73,75,80,85,90}, {"F","D","C-","C","C+","B-","B","B+","A-","A","A+"})</f>
        <v>D</v>
      </c>
      <c r="AX251" s="9" t="str">
        <f>LOOKUP(AX248, {0,50,60,63,66,70,73,75,80,85,90}, {"F","D","C-","C","C+","B-","B","B+","A-","A","A+"})</f>
        <v>A-</v>
      </c>
      <c r="AY251" s="9" t="str">
        <f>LOOKUP(AY248, {0,50,60,63,66,70,73,75,80,85,90}, {"F","D","C-","C","C+","B-","B","B+","A-","A","A+"})</f>
        <v>D</v>
      </c>
      <c r="AZ251" s="45"/>
      <c r="BA251" s="48"/>
      <c r="BB251" s="51"/>
      <c r="BC251" s="54"/>
      <c r="BD251" s="42"/>
      <c r="BE251" s="9" t="str">
        <f>LOOKUP(BE248, {0,50,60,63,66,70,73,75,80,85,90}, {"F","D","C-","C","C+","B-","B","B+","A-","A","A+"})</f>
        <v>C-</v>
      </c>
      <c r="BF251" s="9" t="str">
        <f>LOOKUP(BF248, {0,50,60,63,66,70,73,75,80,85,90}, {"F","D","C-","C","C+","B-","B","B+","A-","A","A+"})</f>
        <v>C+</v>
      </c>
      <c r="BG251" s="9" t="str">
        <f>LOOKUP(BG248, {0,50,60,63,66,70,73,75,80,85,90}, {"F","D","C-","C","C+","B-","B","B+","A-","A","A+"})</f>
        <v>C</v>
      </c>
      <c r="BH251" s="9" t="str">
        <f>LOOKUP(BH248, {0,50,60,63,66,70,73,75,80,85,90}, {"F","D","C-","C","C+","B-","B","B+","A-","A","A+"})</f>
        <v>C+</v>
      </c>
      <c r="BI251" s="9" t="str">
        <f>LOOKUP(BI248, {0,50,60,63,66,70,73,75,80,85,90}, {"F","D","C-","C","C+","B-","B","B+","A-","A","A+"})</f>
        <v>B</v>
      </c>
      <c r="BJ251" s="9" t="str">
        <f>LOOKUP(BJ248, {0,50,60,63,66,70,73,75,80,85,90}, {"F","D","C-","C","C+","B-","B","B+","A-","A","A+"})</f>
        <v>A</v>
      </c>
      <c r="BK251" s="45"/>
      <c r="BL251" s="48"/>
      <c r="BM251" s="51"/>
      <c r="BN251" s="54"/>
      <c r="BO251" s="42"/>
    </row>
    <row r="252" spans="1:67" ht="17.399999999999999" thickBot="1" x14ac:dyDescent="0.35">
      <c r="A252" s="23"/>
      <c r="B252" s="20" t="s">
        <v>6</v>
      </c>
      <c r="C252" s="36" t="str">
        <f>LOOKUP(C248, {0,25,26,27,28,29,30,31,32,33,34,35,36,37,38,39,40,41,42,43,44,45,50}, {"0","1","1.2","1.4","1.6","1.8","2.00","2.20","2.40","2.60","2.80","3.00","3.20","3.40","3.60","3.80","4.00","4.00","4.00","4.00","4.00","4.00","4.00"})</f>
        <v>4.00</v>
      </c>
      <c r="D252" s="12" t="str">
        <f>LOOKUP(D248,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1.1</v>
      </c>
      <c r="E252" s="12" t="str">
        <f>LOOKUP(E249,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1.3</v>
      </c>
      <c r="F252" s="12" t="str">
        <f>LOOKUP(F248,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1.3</v>
      </c>
      <c r="G252" s="12" t="str">
        <f>LOOKUP(G248,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H252" s="12" t="str">
        <f>LOOKUP(H248,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I252" s="14"/>
      <c r="J252" s="49"/>
      <c r="K252" s="73"/>
      <c r="L252" s="76"/>
      <c r="AI252" s="36" t="str">
        <f>LOOKUP(AI248, {0,25,26,27,28,29,30,31,32,33,34,35,36,37,38,39,40,41,42,43,44,45,50}, {"0","1","1.2","1.4","1.6","1.8","2.00","2.20","2.40","2.60","2.80","3.00","3.20","3.40","3.60","3.80","4.00","4.00","4.00","4.00","4.00","4.00","4.00"})</f>
        <v>2.20</v>
      </c>
      <c r="AJ252" s="12" t="str">
        <f>LOOKUP(AJ248,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AK252" s="12" t="str">
        <f>LOOKUP(AK248,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AL252" s="12" t="str">
        <f>LOOKUP(AL248,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AM252" s="12" t="str">
        <f>LOOKUP(AM248,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N252" s="12" t="str">
        <f>LOOKUP(AN248,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1.9</v>
      </c>
      <c r="AO252" s="46"/>
      <c r="AP252" s="49"/>
      <c r="AQ252" s="52"/>
      <c r="AR252" s="55"/>
      <c r="AS252" s="43"/>
      <c r="AT252" s="12" t="str">
        <f>LOOKUP(AT248,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252" s="12" t="str">
        <f>LOOKUP(AU248,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1.5</v>
      </c>
      <c r="AV252" s="12" t="str">
        <f>LOOKUP(AV248,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W252" s="12" t="str">
        <f>LOOKUP(AW248,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1.8</v>
      </c>
      <c r="AX252" s="12" t="str">
        <f>LOOKUP(AX248,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Y252" s="12" t="str">
        <f>LOOKUP(AY248,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1.3</v>
      </c>
      <c r="AZ252" s="46"/>
      <c r="BA252" s="49"/>
      <c r="BB252" s="52"/>
      <c r="BC252" s="55"/>
      <c r="BD252" s="43"/>
      <c r="BE252" s="12" t="str">
        <f>LOOKUP(BE248,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BF252" s="12" t="str">
        <f>LOOKUP(BF248,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2.90</v>
      </c>
      <c r="BG252" s="12" t="str">
        <f>LOOKUP(BG248,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BH252" s="12" t="str">
        <f>LOOKUP(BH248,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BI252" s="12" t="str">
        <f>LOOKUP(BI248,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BJ252" s="12" t="str">
        <f>LOOKUP(BJ248,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K252" s="46"/>
      <c r="BL252" s="49"/>
      <c r="BM252" s="52"/>
      <c r="BN252" s="55"/>
      <c r="BO252" s="43"/>
    </row>
    <row r="253" spans="1:67" ht="16.8" x14ac:dyDescent="0.3">
      <c r="A253" s="21">
        <v>42</v>
      </c>
      <c r="B253" s="17" t="s">
        <v>11</v>
      </c>
      <c r="C253" s="24">
        <v>2</v>
      </c>
      <c r="D253" s="7">
        <v>3</v>
      </c>
      <c r="E253" s="7">
        <v>3</v>
      </c>
      <c r="F253" s="7">
        <v>3</v>
      </c>
      <c r="G253" s="7">
        <v>3</v>
      </c>
      <c r="H253" s="7">
        <v>3</v>
      </c>
      <c r="I253" s="16">
        <f>SUM(C253:H253)</f>
        <v>17</v>
      </c>
      <c r="J253" s="47">
        <f>I254*100/600</f>
        <v>52.5</v>
      </c>
      <c r="K253" s="71">
        <f>(C253*C258+D253*D258+E253*E258+F253*F258+G253*G258+H253*H258)/(C253+D253+E253+F253+G253+H253)</f>
        <v>1.7588235294117647</v>
      </c>
      <c r="L253" s="74" t="str">
        <f>LOOKUP(K253,{0,1},{"Dropped Out"," Promoted"})</f>
        <v xml:space="preserve"> Promoted</v>
      </c>
      <c r="AI253" s="24">
        <v>2</v>
      </c>
      <c r="AJ253" s="25">
        <v>3</v>
      </c>
      <c r="AK253" s="25">
        <v>3</v>
      </c>
      <c r="AL253" s="25">
        <v>3</v>
      </c>
      <c r="AM253" s="25">
        <v>3</v>
      </c>
      <c r="AN253" s="26">
        <v>3</v>
      </c>
      <c r="AO253" s="44">
        <f>SUM(AI254,AJ254,AK254,,AL254,AM254,AN254)</f>
        <v>362</v>
      </c>
      <c r="AP253" s="47">
        <f>AO253*100/550</f>
        <v>65.818181818181813</v>
      </c>
      <c r="AQ253" s="50">
        <f>(AI253*AI258+AJ253*AJ258+AK253*AK258+AL253*AL258+AM253*AM258+AN253*AN258)/(AI253+AJ253+AK253+AL253+AM253+AN253)</f>
        <v>2.5705882352941174</v>
      </c>
      <c r="AR253" s="53">
        <f>(C253*C258+D253*D258+E253*E258+F253*F258+H253*H258+G253*G258++AI253*AI258+AJ253*AJ258+AK253*AK258+AL253*AL258+AM253*AM258+AN253*AN258)/(C253+D253+E253+F253+H253+G253+AI253+AJ253+AK253+AL253+AM253+AN253)</f>
        <v>2.164705882352941</v>
      </c>
      <c r="AS253" s="41" t="str">
        <f>LOOKUP(AR253,{0,1.5},{"Dropped Out","Promoted"})</f>
        <v>Promoted</v>
      </c>
      <c r="AT253" s="24">
        <v>3</v>
      </c>
      <c r="AU253" s="25">
        <v>3</v>
      </c>
      <c r="AV253" s="25">
        <v>3</v>
      </c>
      <c r="AW253" s="25">
        <v>3</v>
      </c>
      <c r="AX253" s="25">
        <v>3</v>
      </c>
      <c r="AY253" s="26">
        <v>3</v>
      </c>
      <c r="AZ253" s="44">
        <f>SUM(AT254,AU254,AV254,,AW254,AX254,AY254)</f>
        <v>410</v>
      </c>
      <c r="BA253" s="47">
        <f>AZ253*100/600</f>
        <v>68.333333333333329</v>
      </c>
      <c r="BB253" s="50">
        <f>(AT253*AT258+AU253*AU258+AV253*AV258+AW253*AW258+AX253*AX258+AY253*AY258)/(AT253+AU253+AV253+AW253+AX253+AY253)</f>
        <v>2.7999999999999994</v>
      </c>
      <c r="BC253" s="53">
        <f>(C253*C258+D253*D258+E253*E258+F253*F258+H253*H258+G253*G258+AI253*AI258+AJ253*AJ258+AK253*AK258+AL253*AL258+AM253*AM258+AN253*AN258+AT253*AT258+AU253*AU258+AV253*AV258+AW253*AW258+AX253*AX258+AY253*AY258)/(C253+D253+E253+F253+H253+G253+AI253+AJ253+AK253+AL253+AM253+AN253+AT253+AU253+AV253+AW253+AX253+AY253)</f>
        <v>2.3846153846153846</v>
      </c>
      <c r="BD253" s="41" t="str">
        <f>LOOKUP(BC253,{0,1.75},{"Dropped Out","Promoted"})</f>
        <v>Promoted</v>
      </c>
      <c r="BE253" s="24">
        <v>3</v>
      </c>
      <c r="BF253" s="25">
        <v>3</v>
      </c>
      <c r="BG253" s="25">
        <v>3</v>
      </c>
      <c r="BH253" s="25">
        <v>3</v>
      </c>
      <c r="BI253" s="25">
        <v>3</v>
      </c>
      <c r="BJ253" s="26">
        <v>3</v>
      </c>
      <c r="BK253" s="44">
        <f>SUM(BE254,BF254,BG254,,BH254,BI254,BJ254)</f>
        <v>407</v>
      </c>
      <c r="BL253" s="47">
        <f>BK253*100/600</f>
        <v>67.833333333333329</v>
      </c>
      <c r="BM253" s="50">
        <f>(BE253*BE258+BF253*BF258+BG253*BG258+BH253*BH258+BI253*BI258+BJ253*BJ258)/(BE253+BF253+BG253+BH253+BI253+BJ253)</f>
        <v>2.75</v>
      </c>
      <c r="BN253" s="53">
        <f>(C253*C258+D253*D258+E253*E258+F253*F258+H253*H258+G253*G258+AI253*AI258+AJ253*AJ258+AK253*AK258+AL253*AL258+AM253*AM258+AN253*AN258+AT253*AT258+AU253*AU258+AV253*AV258+AW253*AW258+AX253*AX258+AY253*AY258+BE253*BE258+BF253*BF258+BG253*BG258+BH253*BH258+BI253*BI258+BJ253*BJ258)/(C253+D253+E253+F253+H253+G253+AI253+AJ253+AK253+AL253+AM253+AN253+AT253+AU253+AV253+AW253+AX253+AY253+BE253+BF253+BG253+BH253+BI253+BJ253)</f>
        <v>2.4785714285714286</v>
      </c>
      <c r="BO253" s="41" t="str">
        <f>LOOKUP(BN253,{0,2},{"Dropped Out","Promoted"})</f>
        <v>Promoted</v>
      </c>
    </row>
    <row r="254" spans="1:67" ht="16.8" x14ac:dyDescent="0.3">
      <c r="A254" s="22" t="s">
        <v>65</v>
      </c>
      <c r="B254" s="18" t="s">
        <v>12</v>
      </c>
      <c r="C254" s="7">
        <v>42</v>
      </c>
      <c r="D254" s="7">
        <v>54</v>
      </c>
      <c r="E254" s="7">
        <v>50</v>
      </c>
      <c r="F254" s="7">
        <v>61</v>
      </c>
      <c r="G254" s="7">
        <v>55</v>
      </c>
      <c r="H254" s="7">
        <v>53</v>
      </c>
      <c r="I254" s="35">
        <f>SUM(C254:H254)</f>
        <v>315</v>
      </c>
      <c r="J254" s="48"/>
      <c r="K254" s="72"/>
      <c r="L254" s="75"/>
      <c r="AI254" s="7">
        <v>31</v>
      </c>
      <c r="AJ254" s="7">
        <v>68</v>
      </c>
      <c r="AK254" s="7">
        <v>65</v>
      </c>
      <c r="AL254" s="7">
        <v>70</v>
      </c>
      <c r="AM254" s="7">
        <v>58</v>
      </c>
      <c r="AN254" s="7">
        <v>70</v>
      </c>
      <c r="AO254" s="45"/>
      <c r="AP254" s="48"/>
      <c r="AQ254" s="51"/>
      <c r="AR254" s="54"/>
      <c r="AS254" s="42"/>
      <c r="AT254" s="7">
        <v>78</v>
      </c>
      <c r="AU254" s="7">
        <v>68</v>
      </c>
      <c r="AV254" s="7">
        <v>57</v>
      </c>
      <c r="AW254" s="7">
        <v>64</v>
      </c>
      <c r="AX254" s="7">
        <v>82</v>
      </c>
      <c r="AY254" s="7">
        <v>61</v>
      </c>
      <c r="AZ254" s="45"/>
      <c r="BA254" s="48"/>
      <c r="BB254" s="51"/>
      <c r="BC254" s="54"/>
      <c r="BD254" s="42"/>
      <c r="BE254" s="7">
        <v>55</v>
      </c>
      <c r="BF254" s="7">
        <v>75</v>
      </c>
      <c r="BG254" s="7">
        <v>55</v>
      </c>
      <c r="BH254" s="7">
        <v>67</v>
      </c>
      <c r="BI254" s="7">
        <v>73</v>
      </c>
      <c r="BJ254" s="7">
        <v>82</v>
      </c>
      <c r="BK254" s="45"/>
      <c r="BL254" s="48"/>
      <c r="BM254" s="51"/>
      <c r="BN254" s="54"/>
      <c r="BO254" s="42"/>
    </row>
    <row r="255" spans="1:67" ht="16.8" x14ac:dyDescent="0.3">
      <c r="A255" s="22" t="s">
        <v>161</v>
      </c>
      <c r="B255" s="18"/>
      <c r="C255" s="7"/>
      <c r="D255" s="7"/>
      <c r="E255" s="7"/>
      <c r="F255" s="7"/>
      <c r="G255" s="7"/>
      <c r="H255" s="7"/>
      <c r="I255" s="13"/>
      <c r="J255" s="48"/>
      <c r="K255" s="72"/>
      <c r="L255" s="75"/>
      <c r="AI255" s="7"/>
      <c r="AJ255" s="7"/>
      <c r="AK255" s="7"/>
      <c r="AL255" s="7"/>
      <c r="AM255" s="7"/>
      <c r="AN255" s="7"/>
      <c r="AO255" s="45"/>
      <c r="AP255" s="48"/>
      <c r="AQ255" s="51"/>
      <c r="AR255" s="54"/>
      <c r="AS255" s="42"/>
      <c r="AT255" s="7"/>
      <c r="AU255" s="7"/>
      <c r="AV255" s="7"/>
      <c r="AW255" s="7"/>
      <c r="AX255" s="7"/>
      <c r="AY255" s="7"/>
      <c r="AZ255" s="45"/>
      <c r="BA255" s="48"/>
      <c r="BB255" s="51"/>
      <c r="BC255" s="54"/>
      <c r="BD255" s="42"/>
      <c r="BE255" s="7"/>
      <c r="BF255" s="7"/>
      <c r="BG255" s="7"/>
      <c r="BH255" s="7"/>
      <c r="BI255" s="7"/>
      <c r="BJ255" s="7"/>
      <c r="BK255" s="45"/>
      <c r="BL255" s="48"/>
      <c r="BM255" s="51"/>
      <c r="BN255" s="54"/>
      <c r="BO255" s="42"/>
    </row>
    <row r="256" spans="1:67" ht="16.8" x14ac:dyDescent="0.3">
      <c r="A256" s="22" t="s">
        <v>162</v>
      </c>
      <c r="B256" s="19"/>
      <c r="C256" s="7"/>
      <c r="D256" s="7"/>
      <c r="E256" s="7"/>
      <c r="F256" s="7"/>
      <c r="G256" s="7"/>
      <c r="H256" s="7"/>
      <c r="I256" s="13"/>
      <c r="J256" s="48"/>
      <c r="K256" s="72"/>
      <c r="L256" s="75"/>
      <c r="AI256" s="7"/>
      <c r="AJ256" s="7"/>
      <c r="AK256" s="7"/>
      <c r="AL256" s="7"/>
      <c r="AM256" s="7"/>
      <c r="AN256" s="7"/>
      <c r="AO256" s="45"/>
      <c r="AP256" s="48"/>
      <c r="AQ256" s="51"/>
      <c r="AR256" s="54"/>
      <c r="AS256" s="42"/>
      <c r="AT256" s="7"/>
      <c r="AU256" s="7"/>
      <c r="AV256" s="7"/>
      <c r="AW256" s="7"/>
      <c r="AX256" s="7"/>
      <c r="AY256" s="7"/>
      <c r="AZ256" s="45"/>
      <c r="BA256" s="48"/>
      <c r="BB256" s="51"/>
      <c r="BC256" s="54"/>
      <c r="BD256" s="42"/>
      <c r="BE256" s="7"/>
      <c r="BF256" s="7"/>
      <c r="BG256" s="7"/>
      <c r="BH256" s="7"/>
      <c r="BI256" s="7"/>
      <c r="BJ256" s="7"/>
      <c r="BK256" s="45"/>
      <c r="BL256" s="48"/>
      <c r="BM256" s="51"/>
      <c r="BN256" s="54"/>
      <c r="BO256" s="42"/>
    </row>
    <row r="257" spans="1:67" ht="16.8" x14ac:dyDescent="0.3">
      <c r="A257" s="22"/>
      <c r="B257" s="19" t="s">
        <v>5</v>
      </c>
      <c r="C257" s="9" t="str">
        <f>LOOKUP(C254,{0,25,30,32,33,35,37,38,40,43,45},{"F","D","C-","C","C+","B-","B","B+","A-","A","A+"})</f>
        <v>A-</v>
      </c>
      <c r="D257" s="9" t="str">
        <f>LOOKUP(D254, {0,50,60,63,66,70,73,75,80,85,90}, {"F","D","C-","C","C+","B-","B","B+","A-","A","A+"})</f>
        <v>D</v>
      </c>
      <c r="E257" s="9" t="str">
        <f>LOOKUP(E254, {0,50,60,63,66,70,73,75,80,85,90}, {"F","D","C-","C","C+","B-","B","B+","A-","A","A+"})</f>
        <v>D</v>
      </c>
      <c r="F257" s="9" t="str">
        <f>LOOKUP(F254, {0,50,60,63,66,70,73,75,80,85,90}, {"F","D","C-","C","C+","B-","B","B+","A-","A","A+"})</f>
        <v>C-</v>
      </c>
      <c r="G257" s="9" t="str">
        <f>LOOKUP(G254, {0,50,60,63,66,70,73,75,80,85,90}, {"F","D","C-","C","C+","B-","B","B+","A-","A","A+"})</f>
        <v>D</v>
      </c>
      <c r="H257" s="9" t="str">
        <f>LOOKUP(H254, {0,50,60,63,66,70,73,75,80,85,90}, {"F","D","C-","C","C+","B-","B","B+","A-","A","A+"})</f>
        <v>D</v>
      </c>
      <c r="I257" s="13"/>
      <c r="J257" s="48"/>
      <c r="K257" s="72"/>
      <c r="L257" s="75"/>
      <c r="AI257" s="9" t="str">
        <f>LOOKUP(AI254,{0,25,30,32,33,35,37,38,40,43,45},{"F","D","C-","C","C+","B-","B","B+","A-","A","A+"})</f>
        <v>C-</v>
      </c>
      <c r="AJ257" s="9" t="str">
        <f>LOOKUP(AJ254, {0,50,60,63,66,70,73,75,80,85,90}, {"F","D","C-","C","C+","B-","B","B+","A-","A","A+"})</f>
        <v>C+</v>
      </c>
      <c r="AK257" s="9" t="str">
        <f>LOOKUP(AK254, {0,50,60,63,66,70,73,75,80,85,90}, {"F","D","C-","C","C+","B-","B","B+","A-","A","A+"})</f>
        <v>C</v>
      </c>
      <c r="AL257" s="9" t="str">
        <f>LOOKUP(AL254, {0,50,60,63,66,70,73,75,80,85,90}, {"F","D","C-","C","C+","B-","B","B+","A-","A","A+"})</f>
        <v>B-</v>
      </c>
      <c r="AM257" s="9" t="str">
        <f>LOOKUP(AM254, {0,50,60,63,66,70,73,75,80,85,90}, {"F","D","C-","C","C+","B-","B","B+","A-","A","A+"})</f>
        <v>D</v>
      </c>
      <c r="AN257" s="9" t="str">
        <f>LOOKUP(AN254, {0,50,60,63,66,70,73,75,80,85,90}, {"F","D","C-","C","C+","B-","B","B+","A-","A","A+"})</f>
        <v>B-</v>
      </c>
      <c r="AO257" s="45"/>
      <c r="AP257" s="48"/>
      <c r="AQ257" s="51"/>
      <c r="AR257" s="54"/>
      <c r="AS257" s="42"/>
      <c r="AT257" s="9" t="str">
        <f>LOOKUP(AT254, {0,50,60,63,66,70,73,75,80,85,90}, {"F","D","C-","C","C+","B-","B","B+","A-","A","A+"})</f>
        <v>B+</v>
      </c>
      <c r="AU257" s="9" t="str">
        <f>LOOKUP(AU254, {0,50,60,63,66,70,73,75,80,85,90}, {"F","D","C-","C","C+","B-","B","B+","A-","A","A+"})</f>
        <v>C+</v>
      </c>
      <c r="AV257" s="9" t="str">
        <f>LOOKUP(AV254, {0,50,60,63,66,70,73,75,80,85,90}, {"F","D","C-","C","C+","B-","B","B+","A-","A","A+"})</f>
        <v>D</v>
      </c>
      <c r="AW257" s="9" t="str">
        <f>LOOKUP(AW254, {0,50,60,63,66,70,73,75,80,85,90}, {"F","D","C-","C","C+","B-","B","B+","A-","A","A+"})</f>
        <v>C</v>
      </c>
      <c r="AX257" s="9" t="str">
        <f>LOOKUP(AX254, {0,50,60,63,66,70,73,75,80,85,90}, {"F","D","C-","C","C+","B-","B","B+","A-","A","A+"})</f>
        <v>A-</v>
      </c>
      <c r="AY257" s="9" t="str">
        <f>LOOKUP(AY254, {0,50,60,63,66,70,73,75,80,85,90}, {"F","D","C-","C","C+","B-","B","B+","A-","A","A+"})</f>
        <v>C-</v>
      </c>
      <c r="AZ257" s="45"/>
      <c r="BA257" s="48"/>
      <c r="BB257" s="51"/>
      <c r="BC257" s="54"/>
      <c r="BD257" s="42"/>
      <c r="BE257" s="9" t="str">
        <f>LOOKUP(BE254, {0,50,60,63,66,70,73,75,80,85,90}, {"F","D","C-","C","C+","B-","B","B+","A-","A","A+"})</f>
        <v>D</v>
      </c>
      <c r="BF257" s="9" t="str">
        <f>LOOKUP(BF254, {0,50,60,63,66,70,73,75,80,85,90}, {"F","D","C-","C","C+","B-","B","B+","A-","A","A+"})</f>
        <v>B+</v>
      </c>
      <c r="BG257" s="9" t="str">
        <f>LOOKUP(BG254, {0,50,60,63,66,70,73,75,80,85,90}, {"F","D","C-","C","C+","B-","B","B+","A-","A","A+"})</f>
        <v>D</v>
      </c>
      <c r="BH257" s="9" t="str">
        <f>LOOKUP(BH254, {0,50,60,63,66,70,73,75,80,85,90}, {"F","D","C-","C","C+","B-","B","B+","A-","A","A+"})</f>
        <v>C+</v>
      </c>
      <c r="BI257" s="9" t="str">
        <f>LOOKUP(BI254, {0,50,60,63,66,70,73,75,80,85,90}, {"F","D","C-","C","C+","B-","B","B+","A-","A","A+"})</f>
        <v>B</v>
      </c>
      <c r="BJ257" s="9" t="str">
        <f>LOOKUP(BJ254, {0,50,60,63,66,70,73,75,80,85,90}, {"F","D","C-","C","C+","B-","B","B+","A-","A","A+"})</f>
        <v>A-</v>
      </c>
      <c r="BK257" s="45"/>
      <c r="BL257" s="48"/>
      <c r="BM257" s="51"/>
      <c r="BN257" s="54"/>
      <c r="BO257" s="42"/>
    </row>
    <row r="258" spans="1:67" ht="17.399999999999999" thickBot="1" x14ac:dyDescent="0.35">
      <c r="A258" s="23"/>
      <c r="B258" s="20" t="s">
        <v>6</v>
      </c>
      <c r="C258" s="36" t="str">
        <f>LOOKUP(C254, {0,25,26,27,28,29,30,31,32,33,34,35,36,37,38,39,40,41,42,43,44,45,50}, {"0","1","1.2","1.4","1.6","1.8","2.00","2.20","2.40","2.60","2.80","3.00","3.20","3.40","3.60","3.80","4.00","4.00","4.00","4.00","4.00","4.00","4.00"})</f>
        <v>4.00</v>
      </c>
      <c r="D258" s="12" t="str">
        <f>LOOKUP(D254,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1.4</v>
      </c>
      <c r="E258" s="12" t="str">
        <f>LOOKUP(E254,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F258" s="12" t="str">
        <f>LOOKUP(F254,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G258" s="12" t="str">
        <f>LOOKUP(G254,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1.5</v>
      </c>
      <c r="H258" s="12" t="str">
        <f>LOOKUP(H254,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1.3</v>
      </c>
      <c r="I258" s="14"/>
      <c r="J258" s="49"/>
      <c r="K258" s="73"/>
      <c r="L258" s="76"/>
      <c r="AI258" s="36" t="str">
        <f>LOOKUP(AI254, {0,25,26,27,28,29,30,31,32,33,34,35,36,37,38,39,40,41,42,43,44,45,50}, {"0","1","1.2","1.4","1.6","1.8","2.00","2.20","2.40","2.60","2.80","3.00","3.20","3.40","3.60","3.80","4.00","4.00","4.00","4.00","4.00","4.00","4.00"})</f>
        <v>2.20</v>
      </c>
      <c r="AJ258" s="12" t="str">
        <f>LOOKUP(AJ254,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2.80</v>
      </c>
      <c r="AK258" s="12" t="str">
        <f>LOOKUP(AK254,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AL258" s="12" t="str">
        <f>LOOKUP(AL254,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M258" s="12" t="str">
        <f>LOOKUP(AM254,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1.8</v>
      </c>
      <c r="AN258" s="12" t="str">
        <f>LOOKUP(AN254,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O258" s="46"/>
      <c r="AP258" s="49"/>
      <c r="AQ258" s="52"/>
      <c r="AR258" s="55"/>
      <c r="AS258" s="43"/>
      <c r="AT258" s="12" t="str">
        <f>LOOKUP(AT254,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AU258" s="12" t="str">
        <f>LOOKUP(AU254,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2.80</v>
      </c>
      <c r="AV258" s="12" t="str">
        <f>LOOKUP(AV254,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1.7</v>
      </c>
      <c r="AW258" s="12" t="str">
        <f>LOOKUP(AW254,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2.40</v>
      </c>
      <c r="AX258" s="12" t="str">
        <f>LOOKUP(AX254,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Y258" s="12" t="str">
        <f>LOOKUP(AY254,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AZ258" s="46"/>
      <c r="BA258" s="49"/>
      <c r="BB258" s="52"/>
      <c r="BC258" s="55"/>
      <c r="BD258" s="43"/>
      <c r="BE258" s="12" t="str">
        <f>LOOKUP(BE254,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1.5</v>
      </c>
      <c r="BF258" s="12" t="str">
        <f>LOOKUP(BF254,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BG258" s="12" t="str">
        <f>LOOKUP(BG254,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1.5</v>
      </c>
      <c r="BH258" s="12" t="str">
        <f>LOOKUP(BH254,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BI258" s="12" t="str">
        <f>LOOKUP(BI254,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BJ258" s="12" t="str">
        <f>LOOKUP(BJ254,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K258" s="46"/>
      <c r="BL258" s="49"/>
      <c r="BM258" s="52"/>
      <c r="BN258" s="55"/>
      <c r="BO258" s="43"/>
    </row>
    <row r="259" spans="1:67" ht="16.8" x14ac:dyDescent="0.3">
      <c r="A259" s="21">
        <v>43</v>
      </c>
      <c r="B259" s="17" t="s">
        <v>11</v>
      </c>
      <c r="C259" s="24">
        <v>2</v>
      </c>
      <c r="D259" s="7">
        <v>3</v>
      </c>
      <c r="E259" s="7">
        <v>3</v>
      </c>
      <c r="F259" s="7">
        <v>3</v>
      </c>
      <c r="G259" s="7">
        <v>3</v>
      </c>
      <c r="H259" s="7">
        <v>3</v>
      </c>
      <c r="I259" s="16">
        <f>SUM(C259:H259)</f>
        <v>17</v>
      </c>
      <c r="J259" s="47">
        <f>I260*100/600</f>
        <v>44.166666666666664</v>
      </c>
      <c r="K259" s="71">
        <f>(C259*C264+D259*D264+E259*E264+F259*F264+G259*G264+H259*H264)/(C259+D259+E259+F259+G259+H259)</f>
        <v>0.8411764705882353</v>
      </c>
      <c r="L259" s="74" t="str">
        <f>LOOKUP(K259,{0,1},{"Dropped Out"," Promoted"})</f>
        <v>Dropped Out</v>
      </c>
      <c r="AI259" s="24">
        <v>2</v>
      </c>
      <c r="AJ259" s="25">
        <v>3</v>
      </c>
      <c r="AK259" s="25">
        <v>3</v>
      </c>
      <c r="AL259" s="25">
        <v>3</v>
      </c>
      <c r="AM259" s="25">
        <v>3</v>
      </c>
      <c r="AN259" s="26">
        <v>3</v>
      </c>
      <c r="AO259" s="44">
        <f>SUM(AI260,AJ260,AK260,,AL260,AM260,AN260)</f>
        <v>0</v>
      </c>
      <c r="AP259" s="47">
        <f>AO259*100/550</f>
        <v>0</v>
      </c>
      <c r="AQ259" s="50">
        <f>(AI259*AI264+AJ259*AJ264+AK259*AK264+AL259*AL264+AM259*AM264+AN259*AN264)/(AI259+AJ259+AK259+AL259+AM259+AN259)</f>
        <v>0</v>
      </c>
      <c r="AR259" s="53">
        <f>(C259*C264+D259*D264+E259*E264+F259*F264+H259*H264+G259*G264++AI259*AI264+AJ259*AJ264+AK259*AK264+AL259*AL264+AM259*AM264+AN259*AN264)/(C259+D259+E259+F259+H259+G259+AI259+AJ259+AK259+AL259+AM259+AN259)</f>
        <v>0.42058823529411765</v>
      </c>
      <c r="AS259" s="41" t="str">
        <f>LOOKUP(AR259,{0,1.5},{"Dropped Out","Promoted"})</f>
        <v>Dropped Out</v>
      </c>
      <c r="AT259" s="24">
        <v>3</v>
      </c>
      <c r="AU259" s="25">
        <v>3</v>
      </c>
      <c r="AV259" s="25">
        <v>3</v>
      </c>
      <c r="AW259" s="25">
        <v>3</v>
      </c>
      <c r="AX259" s="25">
        <v>3</v>
      </c>
      <c r="AY259" s="26">
        <v>3</v>
      </c>
      <c r="AZ259" s="44">
        <f>SUM(AT260,AU260,AV260,,AW260,AX260,AY260)</f>
        <v>0</v>
      </c>
      <c r="BA259" s="47">
        <f>AZ259*100/600</f>
        <v>0</v>
      </c>
      <c r="BB259" s="50">
        <f>(AT259*AT264+AU259*AU264+AV259*AV264+AW259*AW264+AX259*AX264+AY259*AY264)/(AT259+AU259+AV259+AW259+AX259+AY259)</f>
        <v>0</v>
      </c>
      <c r="BC259" s="53">
        <f>(C259*C264+D259*D264+E259*E264+F259*F264+H259*H264+G259*G264+AI259*AI264+AJ259*AJ264+AK259*AK264+AL259*AL264+AM259*AM264+AN259*AN264+AT259*AT264+AU259*AU264+AV259*AV264+AW259*AW264+AX259*AX264+AY259*AY264)/(C259+D259+E259+F259+H259+G259+AI259+AJ259+AK259+AL259+AM259+AN259+AT259+AU259+AV259+AW259+AX259+AY259)</f>
        <v>0.27500000000000002</v>
      </c>
      <c r="BD259" s="41" t="str">
        <f>LOOKUP(BC259,{0,1.75},{"Dropped Out","Promoted"})</f>
        <v>Dropped Out</v>
      </c>
      <c r="BE259" s="24">
        <v>3</v>
      </c>
      <c r="BF259" s="25">
        <v>3</v>
      </c>
      <c r="BG259" s="25">
        <v>3</v>
      </c>
      <c r="BH259" s="25">
        <v>3</v>
      </c>
      <c r="BI259" s="25">
        <v>3</v>
      </c>
      <c r="BJ259" s="26">
        <v>3</v>
      </c>
      <c r="BK259" s="44">
        <f>SUM(BE260,BF260,BG260,,BH260,BI260,BJ260)</f>
        <v>0</v>
      </c>
      <c r="BL259" s="47">
        <f>BK259*100/600</f>
        <v>0</v>
      </c>
      <c r="BM259" s="50">
        <f>(BE259*BE264+BF259*BF264+BG259*BG264+BH259*BH264+BI259*BI264+BJ259*BJ264)/(BE259+BF259+BG259+BH259+BI259+BJ259)</f>
        <v>0</v>
      </c>
      <c r="BN259" s="53">
        <f>(C259*C264+D259*D264+E259*E264+F259*F264+H259*H264+G259*G264+AI259*AI264+AJ259*AJ264+AK259*AK264+AL259*AL264+AM259*AM264+AN259*AN264+AT259*AT264+AU259*AU264+AV259*AV264+AW259*AW264+AX259*AX264+AY259*AY264+BE259*BE264+BF259*BF264+BG259*BG264+BH259*BH264+BI259*BI264+BJ259*BJ264)/(C259+D259+E259+F259+H259+G259+AI259+AJ259+AK259+AL259+AM259+AN259+AT259+AU259+AV259+AW259+AX259+AY259+BE259+BF259+BG259+BH259+BI259+BJ259)</f>
        <v>0.20428571428571429</v>
      </c>
      <c r="BO259" s="41" t="str">
        <f>LOOKUP(BN259,{0,2},{"Dropped Out","Promoted"})</f>
        <v>Dropped Out</v>
      </c>
    </row>
    <row r="260" spans="1:67" ht="16.8" x14ac:dyDescent="0.3">
      <c r="A260" s="22" t="s">
        <v>66</v>
      </c>
      <c r="B260" s="18" t="s">
        <v>12</v>
      </c>
      <c r="C260" s="7">
        <v>43</v>
      </c>
      <c r="D260" s="7">
        <v>41</v>
      </c>
      <c r="E260" s="7">
        <v>50</v>
      </c>
      <c r="F260" s="7">
        <v>51</v>
      </c>
      <c r="G260" s="7">
        <v>43</v>
      </c>
      <c r="H260" s="7">
        <v>37</v>
      </c>
      <c r="I260" s="35">
        <f>SUM(C260:H260)</f>
        <v>265</v>
      </c>
      <c r="J260" s="48"/>
      <c r="K260" s="72"/>
      <c r="L260" s="75"/>
      <c r="AI260" s="7"/>
      <c r="AJ260" s="7"/>
      <c r="AK260" s="7"/>
      <c r="AL260" s="7"/>
      <c r="AM260" s="7"/>
      <c r="AN260" s="7"/>
      <c r="AO260" s="45"/>
      <c r="AP260" s="48"/>
      <c r="AQ260" s="51"/>
      <c r="AR260" s="54"/>
      <c r="AS260" s="42"/>
      <c r="AT260" s="7"/>
      <c r="AU260" s="7"/>
      <c r="AV260" s="7"/>
      <c r="AW260" s="7"/>
      <c r="AX260" s="7"/>
      <c r="AY260" s="7"/>
      <c r="AZ260" s="45"/>
      <c r="BA260" s="48"/>
      <c r="BB260" s="51"/>
      <c r="BC260" s="54"/>
      <c r="BD260" s="42"/>
      <c r="BE260" s="7"/>
      <c r="BF260" s="7"/>
      <c r="BG260" s="7"/>
      <c r="BH260" s="7"/>
      <c r="BI260" s="7"/>
      <c r="BJ260" s="7"/>
      <c r="BK260" s="45"/>
      <c r="BL260" s="48"/>
      <c r="BM260" s="51"/>
      <c r="BN260" s="54"/>
      <c r="BO260" s="42"/>
    </row>
    <row r="261" spans="1:67" ht="16.8" x14ac:dyDescent="0.3">
      <c r="A261" s="22"/>
      <c r="B261" s="18"/>
      <c r="C261" s="7"/>
      <c r="D261" s="7"/>
      <c r="E261" s="7"/>
      <c r="F261" s="7"/>
      <c r="G261" s="7"/>
      <c r="H261" s="7"/>
      <c r="I261" s="13"/>
      <c r="J261" s="48"/>
      <c r="K261" s="72"/>
      <c r="L261" s="75"/>
      <c r="AI261" s="7"/>
      <c r="AJ261" s="7"/>
      <c r="AK261" s="7"/>
      <c r="AL261" s="7"/>
      <c r="AM261" s="7"/>
      <c r="AN261" s="7"/>
      <c r="AO261" s="45"/>
      <c r="AP261" s="48"/>
      <c r="AQ261" s="51"/>
      <c r="AR261" s="54"/>
      <c r="AS261" s="42"/>
      <c r="AT261" s="7"/>
      <c r="AU261" s="7"/>
      <c r="AV261" s="7"/>
      <c r="AW261" s="7"/>
      <c r="AX261" s="7"/>
      <c r="AY261" s="7"/>
      <c r="AZ261" s="45"/>
      <c r="BA261" s="48"/>
      <c r="BB261" s="51"/>
      <c r="BC261" s="54"/>
      <c r="BD261" s="42"/>
      <c r="BE261" s="7"/>
      <c r="BF261" s="7"/>
      <c r="BG261" s="7"/>
      <c r="BH261" s="7"/>
      <c r="BI261" s="7"/>
      <c r="BJ261" s="7"/>
      <c r="BK261" s="45"/>
      <c r="BL261" s="48"/>
      <c r="BM261" s="51"/>
      <c r="BN261" s="54"/>
      <c r="BO261" s="42"/>
    </row>
    <row r="262" spans="1:67" ht="16.8" x14ac:dyDescent="0.3">
      <c r="A262" s="22"/>
      <c r="B262" s="19"/>
      <c r="C262" s="7"/>
      <c r="D262" s="7"/>
      <c r="E262" s="7"/>
      <c r="F262" s="7"/>
      <c r="G262" s="7"/>
      <c r="H262" s="7"/>
      <c r="I262" s="13"/>
      <c r="J262" s="48"/>
      <c r="K262" s="72"/>
      <c r="L262" s="75"/>
      <c r="AI262" s="7"/>
      <c r="AJ262" s="7"/>
      <c r="AK262" s="7"/>
      <c r="AL262" s="7"/>
      <c r="AM262" s="7"/>
      <c r="AN262" s="7"/>
      <c r="AO262" s="45"/>
      <c r="AP262" s="48"/>
      <c r="AQ262" s="51"/>
      <c r="AR262" s="54"/>
      <c r="AS262" s="42"/>
      <c r="AT262" s="7"/>
      <c r="AU262" s="7"/>
      <c r="AV262" s="7"/>
      <c r="AW262" s="7"/>
      <c r="AX262" s="7"/>
      <c r="AY262" s="7"/>
      <c r="AZ262" s="45"/>
      <c r="BA262" s="48"/>
      <c r="BB262" s="51"/>
      <c r="BC262" s="54"/>
      <c r="BD262" s="42"/>
      <c r="BE262" s="7"/>
      <c r="BF262" s="7"/>
      <c r="BG262" s="7"/>
      <c r="BH262" s="7"/>
      <c r="BI262" s="7"/>
      <c r="BJ262" s="7"/>
      <c r="BK262" s="45"/>
      <c r="BL262" s="48"/>
      <c r="BM262" s="51"/>
      <c r="BN262" s="54"/>
      <c r="BO262" s="42"/>
    </row>
    <row r="263" spans="1:67" ht="16.8" x14ac:dyDescent="0.3">
      <c r="A263" s="22"/>
      <c r="B263" s="19" t="s">
        <v>5</v>
      </c>
      <c r="C263" s="9" t="str">
        <f>LOOKUP(C260,{0,25,30,32,33,35,37,38,40,43,45},{"F","D","C-","C","C+","B-","B","B+","A-","A","A+"})</f>
        <v>A</v>
      </c>
      <c r="D263" s="9" t="str">
        <f>LOOKUP(D260, {0,50,60,63,66,70,73,75,80,85,90}, {"F","D","C-","C","C+","B-","B","B+","A-","A","A+"})</f>
        <v>F</v>
      </c>
      <c r="E263" s="9" t="str">
        <f>LOOKUP(E260, {0,50,60,63,66,70,73,75,80,85,90}, {"F","D","C-","C","C+","B-","B","B+","A-","A","A+"})</f>
        <v>D</v>
      </c>
      <c r="F263" s="9" t="str">
        <f>LOOKUP(F260, {0,50,60,63,66,70,73,75,80,85,90}, {"F","D","C-","C","C+","B-","B","B+","A-","A","A+"})</f>
        <v>D</v>
      </c>
      <c r="G263" s="9" t="str">
        <f>LOOKUP(G260, {0,50,60,63,66,70,73,75,80,85,90}, {"F","D","C-","C","C+","B-","B","B+","A-","A","A+"})</f>
        <v>F</v>
      </c>
      <c r="H263" s="9" t="str">
        <f>LOOKUP(H260, {0,50,60,63,66,70,73,75,80,85,90}, {"F","D","C-","C","C+","B-","B","B+","A-","A","A+"})</f>
        <v>F</v>
      </c>
      <c r="I263" s="13"/>
      <c r="J263" s="48"/>
      <c r="K263" s="72"/>
      <c r="L263" s="75"/>
      <c r="AI263" s="9" t="str">
        <f>LOOKUP(AI260,{0,25,30,32,33,35,37,38,40,43,45},{"F","D","C-","C","C+","B-","B","B+","A-","A","A+"})</f>
        <v>F</v>
      </c>
      <c r="AJ263" s="9" t="str">
        <f>LOOKUP(AJ260, {0,50,60,63,66,70,73,75,80,85,90}, {"F","D","C-","C","C+","B-","B","B+","A-","A","A+"})</f>
        <v>F</v>
      </c>
      <c r="AK263" s="9" t="str">
        <f>LOOKUP(AK260, {0,50,60,63,66,70,73,75,80,85,90}, {"F","D","C-","C","C+","B-","B","B+","A-","A","A+"})</f>
        <v>F</v>
      </c>
      <c r="AL263" s="9" t="str">
        <f>LOOKUP(AL260, {0,50,60,63,66,70,73,75,80,85,90}, {"F","D","C-","C","C+","B-","B","B+","A-","A","A+"})</f>
        <v>F</v>
      </c>
      <c r="AM263" s="9" t="str">
        <f>LOOKUP(AM260, {0,50,60,63,66,70,73,75,80,85,90}, {"F","D","C-","C","C+","B-","B","B+","A-","A","A+"})</f>
        <v>F</v>
      </c>
      <c r="AN263" s="9" t="str">
        <f>LOOKUP(AN260, {0,50,60,63,66,70,73,75,80,85,90}, {"F","D","C-","C","C+","B-","B","B+","A-","A","A+"})</f>
        <v>F</v>
      </c>
      <c r="AO263" s="45"/>
      <c r="AP263" s="48"/>
      <c r="AQ263" s="51"/>
      <c r="AR263" s="54"/>
      <c r="AS263" s="42"/>
      <c r="AT263" s="9" t="str">
        <f>LOOKUP(AT260, {0,50,60,63,66,70,73,75,80,85,90}, {"F","D","C-","C","C+","B-","B","B+","A-","A","A+"})</f>
        <v>F</v>
      </c>
      <c r="AU263" s="9" t="str">
        <f>LOOKUP(AU260, {0,50,60,63,66,70,73,75,80,85,90}, {"F","D","C-","C","C+","B-","B","B+","A-","A","A+"})</f>
        <v>F</v>
      </c>
      <c r="AV263" s="9" t="str">
        <f>LOOKUP(AV260, {0,50,60,63,66,70,73,75,80,85,90}, {"F","D","C-","C","C+","B-","B","B+","A-","A","A+"})</f>
        <v>F</v>
      </c>
      <c r="AW263" s="9" t="str">
        <f>LOOKUP(AW260, {0,50,60,63,66,70,73,75,80,85,90}, {"F","D","C-","C","C+","B-","B","B+","A-","A","A+"})</f>
        <v>F</v>
      </c>
      <c r="AX263" s="9" t="str">
        <f>LOOKUP(AX260, {0,50,60,63,66,70,73,75,80,85,90}, {"F","D","C-","C","C+","B-","B","B+","A-","A","A+"})</f>
        <v>F</v>
      </c>
      <c r="AY263" s="9" t="str">
        <f>LOOKUP(AY260, {0,50,60,63,66,70,73,75,80,85,90}, {"F","D","C-","C","C+","B-","B","B+","A-","A","A+"})</f>
        <v>F</v>
      </c>
      <c r="AZ263" s="45"/>
      <c r="BA263" s="48"/>
      <c r="BB263" s="51"/>
      <c r="BC263" s="54"/>
      <c r="BD263" s="42"/>
      <c r="BE263" s="9" t="str">
        <f>LOOKUP(BE260, {0,50,60,63,66,70,73,75,80,85,90}, {"F","D","C-","C","C+","B-","B","B+","A-","A","A+"})</f>
        <v>F</v>
      </c>
      <c r="BF263" s="9" t="str">
        <f>LOOKUP(BF260, {0,50,60,63,66,70,73,75,80,85,90}, {"F","D","C-","C","C+","B-","B","B+","A-","A","A+"})</f>
        <v>F</v>
      </c>
      <c r="BG263" s="9" t="str">
        <f>LOOKUP(BG260, {0,50,60,63,66,70,73,75,80,85,90}, {"F","D","C-","C","C+","B-","B","B+","A-","A","A+"})</f>
        <v>F</v>
      </c>
      <c r="BH263" s="9" t="str">
        <f>LOOKUP(BH260, {0,50,60,63,66,70,73,75,80,85,90}, {"F","D","C-","C","C+","B-","B","B+","A-","A","A+"})</f>
        <v>F</v>
      </c>
      <c r="BI263" s="9" t="str">
        <f>LOOKUP(BI260, {0,50,60,63,66,70,73,75,80,85,90}, {"F","D","C-","C","C+","B-","B","B+","A-","A","A+"})</f>
        <v>F</v>
      </c>
      <c r="BJ263" s="9" t="str">
        <f>LOOKUP(BJ260, {0,50,60,63,66,70,73,75,80,85,90}, {"F","D","C-","C","C+","B-","B","B+","A-","A","A+"})</f>
        <v>F</v>
      </c>
      <c r="BK263" s="45"/>
      <c r="BL263" s="48"/>
      <c r="BM263" s="51"/>
      <c r="BN263" s="54"/>
      <c r="BO263" s="42"/>
    </row>
    <row r="264" spans="1:67" ht="17.399999999999999" thickBot="1" x14ac:dyDescent="0.35">
      <c r="A264" s="23"/>
      <c r="B264" s="20" t="s">
        <v>6</v>
      </c>
      <c r="C264" s="36" t="str">
        <f>LOOKUP(C260, {0,25,26,27,28,29,30,31,32,33,34,35,36,37,38,39,40,41,42,43,44,45,50}, {"0","1","1.2","1.4","1.6","1.8","2.00","2.20","2.40","2.60","2.80","3.00","3.20","3.40","3.60","3.80","4.00","4.00","4.00","4.00","4.00","4.00","4.00"})</f>
        <v>4.00</v>
      </c>
      <c r="D264" s="12" t="str">
        <f>LOOKUP(D260,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264" s="12" t="str">
        <f>LOOKUP(E260,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F264" s="12" t="str">
        <f>LOOKUP(F260,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1.1</v>
      </c>
      <c r="G264" s="12" t="str">
        <f>LOOKUP(G260,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264" s="12" t="str">
        <f>LOOKUP(H260,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I264" s="14"/>
      <c r="J264" s="49"/>
      <c r="K264" s="73"/>
      <c r="L264" s="76"/>
      <c r="AI264" s="36" t="str">
        <f>LOOKUP(AI260, {0,25,26,27,28,29,30,31,32,33,34,35,36,37,38,39,40,41,42,43,44,45,50}, {"0","1","1.2","1.4","1.6","1.8","2.00","2.20","2.40","2.60","2.80","3.00","3.20","3.40","3.60","3.80","4.00","4.00","4.00","4.00","4.00","4.00","4.00"})</f>
        <v>0</v>
      </c>
      <c r="AJ264" s="12" t="str">
        <f>LOOKUP(AJ260,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264" s="12" t="str">
        <f>LOOKUP(AK260,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264" s="12" t="str">
        <f>LOOKUP(AL260,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264" s="12" t="str">
        <f>LOOKUP(AM260,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264" s="12" t="str">
        <f>LOOKUP(AN260,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O264" s="46"/>
      <c r="AP264" s="49"/>
      <c r="AQ264" s="52"/>
      <c r="AR264" s="55"/>
      <c r="AS264" s="43"/>
      <c r="AT264" s="12" t="str">
        <f>LOOKUP(AT260,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264" s="12" t="str">
        <f>LOOKUP(AU260,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264" s="12" t="str">
        <f>LOOKUP(AV260,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264" s="12" t="str">
        <f>LOOKUP(AW260,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264" s="12" t="str">
        <f>LOOKUP(AX260,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264" s="12" t="str">
        <f>LOOKUP(AY260,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264" s="46"/>
      <c r="BA264" s="49"/>
      <c r="BB264" s="52"/>
      <c r="BC264" s="55"/>
      <c r="BD264" s="43"/>
      <c r="BE264" s="12" t="str">
        <f>LOOKUP(BE260,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264" s="12" t="str">
        <f>LOOKUP(BF260,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264" s="12" t="str">
        <f>LOOKUP(BG260,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264" s="12" t="str">
        <f>LOOKUP(BH260,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264" s="12" t="str">
        <f>LOOKUP(BI260,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264" s="12" t="str">
        <f>LOOKUP(BJ260,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264" s="46"/>
      <c r="BL264" s="49"/>
      <c r="BM264" s="52"/>
      <c r="BN264" s="55"/>
      <c r="BO264" s="43"/>
    </row>
    <row r="265" spans="1:67" ht="16.8" x14ac:dyDescent="0.3">
      <c r="A265" s="21">
        <v>44</v>
      </c>
      <c r="B265" s="17" t="s">
        <v>11</v>
      </c>
      <c r="C265" s="24">
        <v>2</v>
      </c>
      <c r="D265" s="7">
        <v>3</v>
      </c>
      <c r="E265" s="7">
        <v>3</v>
      </c>
      <c r="F265" s="7">
        <v>3</v>
      </c>
      <c r="G265" s="7">
        <v>3</v>
      </c>
      <c r="H265" s="7">
        <v>3</v>
      </c>
      <c r="I265" s="16">
        <f>SUM(C265:H265)</f>
        <v>17</v>
      </c>
      <c r="J265" s="47">
        <f>I266*100/600</f>
        <v>28.833333333333332</v>
      </c>
      <c r="K265" s="71">
        <f>(C265*C270+D265*D270+E265*E270+F265*F270+G265*G270+H265*H270)/(C265+D265+E265+F265+G265+H265)</f>
        <v>0</v>
      </c>
      <c r="L265" s="74" t="str">
        <f>LOOKUP(K265,{0,1},{"Dropped Out"," Promoted"})</f>
        <v>Dropped Out</v>
      </c>
      <c r="AI265" s="24">
        <v>2</v>
      </c>
      <c r="AJ265" s="25">
        <v>3</v>
      </c>
      <c r="AK265" s="25">
        <v>3</v>
      </c>
      <c r="AL265" s="25">
        <v>3</v>
      </c>
      <c r="AM265" s="25">
        <v>3</v>
      </c>
      <c r="AN265" s="26">
        <v>3</v>
      </c>
      <c r="AO265" s="44">
        <f>SUM(AI266,AJ266,AK266,,AL266,AM266,AN266)</f>
        <v>0</v>
      </c>
      <c r="AP265" s="47">
        <f>AO265*100/550</f>
        <v>0</v>
      </c>
      <c r="AQ265" s="50">
        <f>(AI265*AI270+AJ265*AJ270+AK265*AK270+AL265*AL270+AM265*AM270+AN265*AN270)/(AI265+AJ265+AK265+AL265+AM265+AN265)</f>
        <v>0</v>
      </c>
      <c r="AR265" s="53">
        <f>(C265*C270+D265*D270+E265*E270+F265*F270+H265*H270+G265*G270++AI265*AI270+AJ265*AJ270+AK265*AK270+AL265*AL270+AM265*AM270+AN265*AN270)/(C265+D265+E265+F265+H265+G265+AI265+AJ265+AK265+AL265+AM265+AN265)</f>
        <v>0</v>
      </c>
      <c r="AS265" s="41" t="str">
        <f>LOOKUP(AR265,{0,1.5},{"Dropped Out","Promoted"})</f>
        <v>Dropped Out</v>
      </c>
      <c r="AT265" s="24">
        <v>3</v>
      </c>
      <c r="AU265" s="25">
        <v>3</v>
      </c>
      <c r="AV265" s="25">
        <v>3</v>
      </c>
      <c r="AW265" s="25">
        <v>3</v>
      </c>
      <c r="AX265" s="25">
        <v>3</v>
      </c>
      <c r="AY265" s="26">
        <v>3</v>
      </c>
      <c r="AZ265" s="44">
        <f>SUM(AT266,AU266,AV266,,AW266,AX266,AY266)</f>
        <v>0</v>
      </c>
      <c r="BA265" s="47">
        <f>AZ265*100/600</f>
        <v>0</v>
      </c>
      <c r="BB265" s="50">
        <f>(AT265*AT270+AU265*AU270+AV265*AV270+AW265*AW270+AX265*AX270+AY265*AY270)/(AT265+AU265+AV265+AW265+AX265+AY265)</f>
        <v>0</v>
      </c>
      <c r="BC265" s="53">
        <f>(C265*C270+D265*D270+E265*E270+F265*F270+H265*H270+G265*G270+AI265*AI270+AJ265*AJ270+AK265*AK270+AL265*AL270+AM265*AM270+AN265*AN270+AT265*AT270+AU265*AU270+AV265*AV270+AW265*AW270+AX265*AX270+AY265*AY270)/(C265+D265+E265+F265+H265+G265+AI265+AJ265+AK265+AL265+AM265+AN265+AT265+AU265+AV265+AW265+AX265+AY265)</f>
        <v>0</v>
      </c>
      <c r="BD265" s="41" t="str">
        <f>LOOKUP(BC265,{0,1.75},{"Dropped Out","Promoted"})</f>
        <v>Dropped Out</v>
      </c>
      <c r="BE265" s="24">
        <v>3</v>
      </c>
      <c r="BF265" s="25">
        <v>3</v>
      </c>
      <c r="BG265" s="25">
        <v>3</v>
      </c>
      <c r="BH265" s="25">
        <v>3</v>
      </c>
      <c r="BI265" s="25">
        <v>3</v>
      </c>
      <c r="BJ265" s="26">
        <v>3</v>
      </c>
      <c r="BK265" s="44">
        <f>SUM(BE266,BF266,BG266,,BH266,BI266,BJ266)</f>
        <v>0</v>
      </c>
      <c r="BL265" s="47">
        <f>BK265*100/600</f>
        <v>0</v>
      </c>
      <c r="BM265" s="50">
        <f>(BE265*BE270+BF265*BF270+BG265*BG270+BH265*BH270+BI265*BI270+BJ265*BJ270)/(BE265+BF265+BG265+BH265+BI265+BJ265)</f>
        <v>0</v>
      </c>
      <c r="BN265" s="53">
        <f>(C265*C270+D265*D270+E265*E270+F265*F270+H265*H270+G265*G270+AI265*AI270+AJ265*AJ270+AK265*AK270+AL265*AL270+AM265*AM270+AN265*AN270+AT265*AT270+AU265*AU270+AV265*AV270+AW265*AW270+AX265*AX270+AY265*AY270+BE265*BE270+BF265*BF270+BG265*BG270+BH265*BH270+BI265*BI270+BJ265*BJ270)/(C265+D265+E265+F265+H265+G265+AI265+AJ265+AK265+AL265+AM265+AN265+AT265+AU265+AV265+AW265+AX265+AY265+BE265+BF265+BG265+BH265+BI265+BJ265)</f>
        <v>0</v>
      </c>
      <c r="BO265" s="41" t="str">
        <f>LOOKUP(BN265,{0,2},{"Dropped Out","Promoted"})</f>
        <v>Dropped Out</v>
      </c>
    </row>
    <row r="266" spans="1:67" ht="16.8" x14ac:dyDescent="0.3">
      <c r="A266" s="22" t="s">
        <v>67</v>
      </c>
      <c r="B266" s="18" t="s">
        <v>12</v>
      </c>
      <c r="C266" s="7">
        <v>22</v>
      </c>
      <c r="D266" s="7">
        <v>41</v>
      </c>
      <c r="E266" s="7">
        <v>40</v>
      </c>
      <c r="F266" s="7">
        <v>31</v>
      </c>
      <c r="G266" s="7">
        <v>18</v>
      </c>
      <c r="H266" s="7">
        <v>21</v>
      </c>
      <c r="I266" s="35">
        <f>SUM(C266:H266)</f>
        <v>173</v>
      </c>
      <c r="J266" s="48"/>
      <c r="K266" s="72"/>
      <c r="L266" s="75"/>
      <c r="AI266" s="7"/>
      <c r="AJ266" s="7"/>
      <c r="AK266" s="7"/>
      <c r="AL266" s="7"/>
      <c r="AM266" s="7"/>
      <c r="AN266" s="7"/>
      <c r="AO266" s="45"/>
      <c r="AP266" s="48"/>
      <c r="AQ266" s="51"/>
      <c r="AR266" s="54"/>
      <c r="AS266" s="42"/>
      <c r="AT266" s="7"/>
      <c r="AU266" s="7"/>
      <c r="AV266" s="7"/>
      <c r="AW266" s="7"/>
      <c r="AX266" s="7"/>
      <c r="AY266" s="7"/>
      <c r="AZ266" s="45"/>
      <c r="BA266" s="48"/>
      <c r="BB266" s="51"/>
      <c r="BC266" s="54"/>
      <c r="BD266" s="42"/>
      <c r="BE266" s="7"/>
      <c r="BF266" s="7"/>
      <c r="BG266" s="7"/>
      <c r="BH266" s="7"/>
      <c r="BI266" s="7"/>
      <c r="BJ266" s="7"/>
      <c r="BK266" s="45"/>
      <c r="BL266" s="48"/>
      <c r="BM266" s="51"/>
      <c r="BN266" s="54"/>
      <c r="BO266" s="42"/>
    </row>
    <row r="267" spans="1:67" ht="16.8" x14ac:dyDescent="0.3">
      <c r="A267" s="22"/>
      <c r="B267" s="18"/>
      <c r="C267" s="7"/>
      <c r="D267" s="7"/>
      <c r="E267" s="7"/>
      <c r="F267" s="7"/>
      <c r="G267" s="7"/>
      <c r="H267" s="7"/>
      <c r="I267" s="13"/>
      <c r="J267" s="48"/>
      <c r="K267" s="72"/>
      <c r="L267" s="75"/>
      <c r="AI267" s="7"/>
      <c r="AJ267" s="7"/>
      <c r="AK267" s="7"/>
      <c r="AL267" s="7"/>
      <c r="AM267" s="7"/>
      <c r="AN267" s="7"/>
      <c r="AO267" s="45"/>
      <c r="AP267" s="48"/>
      <c r="AQ267" s="51"/>
      <c r="AR267" s="54"/>
      <c r="AS267" s="42"/>
      <c r="AT267" s="7"/>
      <c r="AU267" s="7"/>
      <c r="AV267" s="7"/>
      <c r="AW267" s="7"/>
      <c r="AX267" s="7"/>
      <c r="AY267" s="7"/>
      <c r="AZ267" s="45"/>
      <c r="BA267" s="48"/>
      <c r="BB267" s="51"/>
      <c r="BC267" s="54"/>
      <c r="BD267" s="42"/>
      <c r="BE267" s="7"/>
      <c r="BF267" s="7"/>
      <c r="BG267" s="7"/>
      <c r="BH267" s="7"/>
      <c r="BI267" s="7"/>
      <c r="BJ267" s="7"/>
      <c r="BK267" s="45"/>
      <c r="BL267" s="48"/>
      <c r="BM267" s="51"/>
      <c r="BN267" s="54"/>
      <c r="BO267" s="42"/>
    </row>
    <row r="268" spans="1:67" ht="16.8" x14ac:dyDescent="0.3">
      <c r="A268" s="22"/>
      <c r="B268" s="19"/>
      <c r="C268" s="7"/>
      <c r="D268" s="7"/>
      <c r="E268" s="7"/>
      <c r="F268" s="7"/>
      <c r="G268" s="7"/>
      <c r="H268" s="7"/>
      <c r="I268" s="13"/>
      <c r="J268" s="48"/>
      <c r="K268" s="72"/>
      <c r="L268" s="75"/>
      <c r="AI268" s="7"/>
      <c r="AJ268" s="7"/>
      <c r="AK268" s="7"/>
      <c r="AL268" s="7"/>
      <c r="AM268" s="7"/>
      <c r="AN268" s="7"/>
      <c r="AO268" s="45"/>
      <c r="AP268" s="48"/>
      <c r="AQ268" s="51"/>
      <c r="AR268" s="54"/>
      <c r="AS268" s="42"/>
      <c r="AT268" s="7"/>
      <c r="AU268" s="7"/>
      <c r="AV268" s="7"/>
      <c r="AW268" s="7"/>
      <c r="AX268" s="7"/>
      <c r="AY268" s="7"/>
      <c r="AZ268" s="45"/>
      <c r="BA268" s="48"/>
      <c r="BB268" s="51"/>
      <c r="BC268" s="54"/>
      <c r="BD268" s="42"/>
      <c r="BE268" s="7"/>
      <c r="BF268" s="7"/>
      <c r="BG268" s="7"/>
      <c r="BH268" s="7"/>
      <c r="BI268" s="7"/>
      <c r="BJ268" s="7"/>
      <c r="BK268" s="45"/>
      <c r="BL268" s="48"/>
      <c r="BM268" s="51"/>
      <c r="BN268" s="54"/>
      <c r="BO268" s="42"/>
    </row>
    <row r="269" spans="1:67" ht="16.8" x14ac:dyDescent="0.3">
      <c r="A269" s="22"/>
      <c r="B269" s="19" t="s">
        <v>5</v>
      </c>
      <c r="C269" s="9" t="str">
        <f>LOOKUP(C266,{0,25,30,32,33,35,37,38,40,43,45},{"F","D","C-","C","C+","B-","B","B+","A-","A","A+"})</f>
        <v>F</v>
      </c>
      <c r="D269" s="9" t="str">
        <f>LOOKUP(D266, {0,50,60,63,66,70,73,75,80,85,90}, {"F","D","C-","C","C+","B-","B","B+","A-","A","A+"})</f>
        <v>F</v>
      </c>
      <c r="E269" s="9" t="str">
        <f>LOOKUP(E266, {0,50,60,63,66,70,73,75,80,85,90}, {"F","D","C-","C","C+","B-","B","B+","A-","A","A+"})</f>
        <v>F</v>
      </c>
      <c r="F269" s="9" t="str">
        <f>LOOKUP(F266, {0,50,60,63,66,70,73,75,80,85,90}, {"F","D","C-","C","C+","B-","B","B+","A-","A","A+"})</f>
        <v>F</v>
      </c>
      <c r="G269" s="9" t="str">
        <f>LOOKUP(G266, {0,50,60,63,66,70,73,75,80,85,90}, {"F","D","C-","C","C+","B-","B","B+","A-","A","A+"})</f>
        <v>F</v>
      </c>
      <c r="H269" s="9" t="str">
        <f>LOOKUP(H266, {0,50,60,63,66,70,73,75,80,85,90}, {"F","D","C-","C","C+","B-","B","B+","A-","A","A+"})</f>
        <v>F</v>
      </c>
      <c r="I269" s="13"/>
      <c r="J269" s="48"/>
      <c r="K269" s="72"/>
      <c r="L269" s="75"/>
      <c r="AI269" s="9" t="str">
        <f>LOOKUP(AI266,{0,25,30,32,33,35,37,38,40,43,45},{"F","D","C-","C","C+","B-","B","B+","A-","A","A+"})</f>
        <v>F</v>
      </c>
      <c r="AJ269" s="9" t="str">
        <f>LOOKUP(AJ266, {0,50,60,63,66,70,73,75,80,85,90}, {"F","D","C-","C","C+","B-","B","B+","A-","A","A+"})</f>
        <v>F</v>
      </c>
      <c r="AK269" s="9" t="str">
        <f>LOOKUP(AK266, {0,50,60,63,66,70,73,75,80,85,90}, {"F","D","C-","C","C+","B-","B","B+","A-","A","A+"})</f>
        <v>F</v>
      </c>
      <c r="AL269" s="9" t="str">
        <f>LOOKUP(AL266, {0,50,60,63,66,70,73,75,80,85,90}, {"F","D","C-","C","C+","B-","B","B+","A-","A","A+"})</f>
        <v>F</v>
      </c>
      <c r="AM269" s="9" t="str">
        <f>LOOKUP(AM266, {0,50,60,63,66,70,73,75,80,85,90}, {"F","D","C-","C","C+","B-","B","B+","A-","A","A+"})</f>
        <v>F</v>
      </c>
      <c r="AN269" s="9" t="str">
        <f>LOOKUP(AN266, {0,50,60,63,66,70,73,75,80,85,90}, {"F","D","C-","C","C+","B-","B","B+","A-","A","A+"})</f>
        <v>F</v>
      </c>
      <c r="AO269" s="45"/>
      <c r="AP269" s="48"/>
      <c r="AQ269" s="51"/>
      <c r="AR269" s="54"/>
      <c r="AS269" s="42"/>
      <c r="AT269" s="9" t="str">
        <f>LOOKUP(AT266, {0,50,60,63,66,70,73,75,80,85,90}, {"F","D","C-","C","C+","B-","B","B+","A-","A","A+"})</f>
        <v>F</v>
      </c>
      <c r="AU269" s="9" t="str">
        <f>LOOKUP(AU266, {0,50,60,63,66,70,73,75,80,85,90}, {"F","D","C-","C","C+","B-","B","B+","A-","A","A+"})</f>
        <v>F</v>
      </c>
      <c r="AV269" s="9" t="str">
        <f>LOOKUP(AV266, {0,50,60,63,66,70,73,75,80,85,90}, {"F","D","C-","C","C+","B-","B","B+","A-","A","A+"})</f>
        <v>F</v>
      </c>
      <c r="AW269" s="9" t="str">
        <f>LOOKUP(AW266, {0,50,60,63,66,70,73,75,80,85,90}, {"F","D","C-","C","C+","B-","B","B+","A-","A","A+"})</f>
        <v>F</v>
      </c>
      <c r="AX269" s="9" t="str">
        <f>LOOKUP(AX266, {0,50,60,63,66,70,73,75,80,85,90}, {"F","D","C-","C","C+","B-","B","B+","A-","A","A+"})</f>
        <v>F</v>
      </c>
      <c r="AY269" s="9" t="str">
        <f>LOOKUP(AY266, {0,50,60,63,66,70,73,75,80,85,90}, {"F","D","C-","C","C+","B-","B","B+","A-","A","A+"})</f>
        <v>F</v>
      </c>
      <c r="AZ269" s="45"/>
      <c r="BA269" s="48"/>
      <c r="BB269" s="51"/>
      <c r="BC269" s="54"/>
      <c r="BD269" s="42"/>
      <c r="BE269" s="9" t="str">
        <f>LOOKUP(BE266, {0,50,60,63,66,70,73,75,80,85,90}, {"F","D","C-","C","C+","B-","B","B+","A-","A","A+"})</f>
        <v>F</v>
      </c>
      <c r="BF269" s="9" t="str">
        <f>LOOKUP(BF266, {0,50,60,63,66,70,73,75,80,85,90}, {"F","D","C-","C","C+","B-","B","B+","A-","A","A+"})</f>
        <v>F</v>
      </c>
      <c r="BG269" s="9" t="str">
        <f>LOOKUP(BG266, {0,50,60,63,66,70,73,75,80,85,90}, {"F","D","C-","C","C+","B-","B","B+","A-","A","A+"})</f>
        <v>F</v>
      </c>
      <c r="BH269" s="9" t="str">
        <f>LOOKUP(BH266, {0,50,60,63,66,70,73,75,80,85,90}, {"F","D","C-","C","C+","B-","B","B+","A-","A","A+"})</f>
        <v>F</v>
      </c>
      <c r="BI269" s="9" t="str">
        <f>LOOKUP(BI266, {0,50,60,63,66,70,73,75,80,85,90}, {"F","D","C-","C","C+","B-","B","B+","A-","A","A+"})</f>
        <v>F</v>
      </c>
      <c r="BJ269" s="9" t="str">
        <f>LOOKUP(BJ266, {0,50,60,63,66,70,73,75,80,85,90}, {"F","D","C-","C","C+","B-","B","B+","A-","A","A+"})</f>
        <v>F</v>
      </c>
      <c r="BK269" s="45"/>
      <c r="BL269" s="48"/>
      <c r="BM269" s="51"/>
      <c r="BN269" s="54"/>
      <c r="BO269" s="42"/>
    </row>
    <row r="270" spans="1:67" ht="17.399999999999999" thickBot="1" x14ac:dyDescent="0.35">
      <c r="A270" s="23"/>
      <c r="B270" s="20" t="s">
        <v>6</v>
      </c>
      <c r="C270" s="36" t="str">
        <f>LOOKUP(C266, {0,25,26,27,28,29,30,31,32,33,34,35,36,37,38,39,40,41,42,43,44,45,50}, {"0","1","1.2","1.4","1.6","1.8","2.00","2.20","2.40","2.60","2.80","3.00","3.20","3.40","3.60","3.80","4.00","4.00","4.00","4.00","4.00","4.00","4.00"})</f>
        <v>0</v>
      </c>
      <c r="D270" s="12" t="str">
        <f>LOOKUP(D266,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270" s="12" t="str">
        <f>LOOKUP(E266,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270" s="12" t="str">
        <f>LOOKUP(F266,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270" s="12" t="str">
        <f>LOOKUP(G266,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270" s="12" t="str">
        <f>LOOKUP(H266,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I270" s="14"/>
      <c r="J270" s="49"/>
      <c r="K270" s="73"/>
      <c r="L270" s="76"/>
      <c r="AI270" s="36" t="str">
        <f>LOOKUP(AI266, {0,25,26,27,28,29,30,31,32,33,34,35,36,37,38,39,40,41,42,43,44,45,50}, {"0","1","1.2","1.4","1.6","1.8","2.00","2.20","2.40","2.60","2.80","3.00","3.20","3.40","3.60","3.80","4.00","4.00","4.00","4.00","4.00","4.00","4.00"})</f>
        <v>0</v>
      </c>
      <c r="AJ270" s="12" t="str">
        <f>LOOKUP(AJ266,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270" s="12" t="str">
        <f>LOOKUP(AK266,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270" s="12" t="str">
        <f>LOOKUP(AL266,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270" s="12" t="str">
        <f>LOOKUP(AM266,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270" s="12" t="str">
        <f>LOOKUP(AN266,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O270" s="46"/>
      <c r="AP270" s="49"/>
      <c r="AQ270" s="52"/>
      <c r="AR270" s="55"/>
      <c r="AS270" s="43"/>
      <c r="AT270" s="12" t="str">
        <f>LOOKUP(AT266,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270" s="12" t="str">
        <f>LOOKUP(AU266,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270" s="12" t="str">
        <f>LOOKUP(AV266,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270" s="12" t="str">
        <f>LOOKUP(AW266,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270" s="12" t="str">
        <f>LOOKUP(AX266,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270" s="12" t="str">
        <f>LOOKUP(AY266,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270" s="46"/>
      <c r="BA270" s="49"/>
      <c r="BB270" s="52"/>
      <c r="BC270" s="55"/>
      <c r="BD270" s="43"/>
      <c r="BE270" s="12" t="str">
        <f>LOOKUP(BE266,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270" s="12" t="str">
        <f>LOOKUP(BF266,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270" s="12" t="str">
        <f>LOOKUP(BG266,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270" s="12" t="str">
        <f>LOOKUP(BH266,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270" s="12" t="str">
        <f>LOOKUP(BI266,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270" s="12" t="str">
        <f>LOOKUP(BJ266,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270" s="46"/>
      <c r="BL270" s="49"/>
      <c r="BM270" s="52"/>
      <c r="BN270" s="55"/>
      <c r="BO270" s="43"/>
    </row>
    <row r="271" spans="1:67" ht="16.8" x14ac:dyDescent="0.3">
      <c r="A271" s="21">
        <v>45</v>
      </c>
      <c r="B271" s="17" t="s">
        <v>11</v>
      </c>
      <c r="C271" s="24">
        <v>2</v>
      </c>
      <c r="D271" s="7">
        <v>3</v>
      </c>
      <c r="E271" s="7">
        <v>3</v>
      </c>
      <c r="F271" s="7">
        <v>3</v>
      </c>
      <c r="G271" s="7">
        <v>3</v>
      </c>
      <c r="H271" s="7">
        <v>3</v>
      </c>
      <c r="I271" s="16">
        <f>SUM(C271:H271)</f>
        <v>17</v>
      </c>
      <c r="J271" s="47">
        <f>I272*100/600</f>
        <v>11.666666666666666</v>
      </c>
      <c r="K271" s="71">
        <f>(C271*C276+D271*D276+E271*E276+F271*F276+G271*G276+H271*H276)/(C271+D271+E271+F271+G271+H271)</f>
        <v>0</v>
      </c>
      <c r="L271" s="74" t="str">
        <f>LOOKUP(K271,{0,1},{"Dropped Out"," Promoted"})</f>
        <v>Dropped Out</v>
      </c>
      <c r="AI271" s="24">
        <v>2</v>
      </c>
      <c r="AJ271" s="25">
        <v>3</v>
      </c>
      <c r="AK271" s="25">
        <v>3</v>
      </c>
      <c r="AL271" s="25">
        <v>3</v>
      </c>
      <c r="AM271" s="25">
        <v>3</v>
      </c>
      <c r="AN271" s="26">
        <v>3</v>
      </c>
      <c r="AO271" s="44">
        <f>SUM(AI272,AJ272,AK272,,AL272,AM272,AN272)</f>
        <v>0</v>
      </c>
      <c r="AP271" s="47">
        <f>AO271*100/550</f>
        <v>0</v>
      </c>
      <c r="AQ271" s="50">
        <f>(AI271*AI276+AJ271*AJ276+AK271*AK276+AL271*AL276+AM271*AM276+AN271*AN276)/(AI271+AJ271+AK271+AL271+AM271+AN271)</f>
        <v>0</v>
      </c>
      <c r="AR271" s="53">
        <f>(C271*C276+D271*D276+E271*E276+F271*F276+H271*H276+G271*G276++AI271*AI276+AJ271*AJ276+AK271*AK276+AL271*AL276+AM271*AM276+AN271*AN276)/(C271+D271+E271+F271+H271+G271+AI271+AJ271+AK271+AL271+AM271+AN271)</f>
        <v>0</v>
      </c>
      <c r="AS271" s="41" t="str">
        <f>LOOKUP(AR271,{0,1.5},{"Dropped Out","Promoted"})</f>
        <v>Dropped Out</v>
      </c>
      <c r="AT271" s="24">
        <v>3</v>
      </c>
      <c r="AU271" s="25">
        <v>3</v>
      </c>
      <c r="AV271" s="25">
        <v>3</v>
      </c>
      <c r="AW271" s="25">
        <v>3</v>
      </c>
      <c r="AX271" s="25">
        <v>3</v>
      </c>
      <c r="AY271" s="26">
        <v>3</v>
      </c>
      <c r="AZ271" s="44">
        <f>SUM(AT272,AU272,AV272,,AW272,AX272,AY272)</f>
        <v>0</v>
      </c>
      <c r="BA271" s="47">
        <f>AZ271*100/600</f>
        <v>0</v>
      </c>
      <c r="BB271" s="50">
        <f>(AT271*AT276+AU271*AU276+AV271*AV276+AW271*AW276+AX271*AX276+AY271*AY276)/(AT271+AU271+AV271+AW271+AX271+AY271)</f>
        <v>0</v>
      </c>
      <c r="BC271" s="53">
        <f>(C271*C276+D271*D276+E271*E276+F271*F276+H271*H276+G271*G276+AI271*AI276+AJ271*AJ276+AK271*AK276+AL271*AL276+AM271*AM276+AN271*AN276+AT271*AT276+AU271*AU276+AV271*AV276+AW271*AW276+AX271*AX276+AY271*AY276)/(C271+D271+E271+F271+H271+G271+AI271+AJ271+AK271+AL271+AM271+AN271+AT271+AU271+AV271+AW271+AX271+AY271)</f>
        <v>0</v>
      </c>
      <c r="BD271" s="41" t="str">
        <f>LOOKUP(BC271,{0,1.75},{"Dropped Out","Promoted"})</f>
        <v>Dropped Out</v>
      </c>
      <c r="BE271" s="24">
        <v>3</v>
      </c>
      <c r="BF271" s="25">
        <v>3</v>
      </c>
      <c r="BG271" s="25">
        <v>3</v>
      </c>
      <c r="BH271" s="25">
        <v>3</v>
      </c>
      <c r="BI271" s="25">
        <v>3</v>
      </c>
      <c r="BJ271" s="26">
        <v>3</v>
      </c>
      <c r="BK271" s="44">
        <f>SUM(BE272,BF272,BG272,,BH272,BI272,BJ272)</f>
        <v>0</v>
      </c>
      <c r="BL271" s="47">
        <f>BK271*100/600</f>
        <v>0</v>
      </c>
      <c r="BM271" s="50">
        <f>(BE271*BE276+BF271*BF276+BG271*BG276+BH271*BH276+BI271*BI276+BJ271*BJ276)/(BE271+BF271+BG271+BH271+BI271+BJ271)</f>
        <v>0</v>
      </c>
      <c r="BN271" s="53">
        <f>(C271*C276+D271*D276+E271*E276+F271*F276+H271*H276+G271*G276+AI271*AI276+AJ271*AJ276+AK271*AK276+AL271*AL276+AM271*AM276+AN271*AN276+AT271*AT276+AU271*AU276+AV271*AV276+AW271*AW276+AX271*AX276+AY271*AY276+BE271*BE276+BF271*BF276+BG271*BG276+BH271*BH276+BI271*BI276+BJ271*BJ276)/(C271+D271+E271+F271+H271+G271+AI271+AJ271+AK271+AL271+AM271+AN271+AT271+AU271+AV271+AW271+AX271+AY271+BE271+BF271+BG271+BH271+BI271+BJ271)</f>
        <v>0</v>
      </c>
      <c r="BO271" s="41" t="str">
        <f>LOOKUP(BN271,{0,2},{"Dropped Out","Promoted"})</f>
        <v>Dropped Out</v>
      </c>
    </row>
    <row r="272" spans="1:67" ht="16.8" x14ac:dyDescent="0.3">
      <c r="A272" s="22" t="s">
        <v>68</v>
      </c>
      <c r="B272" s="18" t="s">
        <v>12</v>
      </c>
      <c r="C272" s="7">
        <v>6</v>
      </c>
      <c r="D272" s="7">
        <v>0</v>
      </c>
      <c r="E272" s="7">
        <v>14</v>
      </c>
      <c r="F272" s="7">
        <v>6</v>
      </c>
      <c r="G272" s="7">
        <v>19</v>
      </c>
      <c r="H272" s="7">
        <v>25</v>
      </c>
      <c r="I272" s="35">
        <f>SUM(C272:H272)</f>
        <v>70</v>
      </c>
      <c r="J272" s="48"/>
      <c r="K272" s="72"/>
      <c r="L272" s="75"/>
      <c r="AI272" s="7"/>
      <c r="AJ272" s="7"/>
      <c r="AK272" s="7"/>
      <c r="AL272" s="7"/>
      <c r="AM272" s="7"/>
      <c r="AN272" s="7"/>
      <c r="AO272" s="45"/>
      <c r="AP272" s="48"/>
      <c r="AQ272" s="51"/>
      <c r="AR272" s="54"/>
      <c r="AS272" s="42"/>
      <c r="AT272" s="7"/>
      <c r="AU272" s="7"/>
      <c r="AV272" s="7"/>
      <c r="AW272" s="7"/>
      <c r="AX272" s="7"/>
      <c r="AY272" s="7"/>
      <c r="AZ272" s="45"/>
      <c r="BA272" s="48"/>
      <c r="BB272" s="51"/>
      <c r="BC272" s="54"/>
      <c r="BD272" s="42"/>
      <c r="BE272" s="7"/>
      <c r="BF272" s="7"/>
      <c r="BG272" s="7"/>
      <c r="BH272" s="7"/>
      <c r="BI272" s="7"/>
      <c r="BJ272" s="7"/>
      <c r="BK272" s="45"/>
      <c r="BL272" s="48"/>
      <c r="BM272" s="51"/>
      <c r="BN272" s="54"/>
      <c r="BO272" s="42"/>
    </row>
    <row r="273" spans="1:67" ht="16.8" x14ac:dyDescent="0.3">
      <c r="A273" s="22"/>
      <c r="B273" s="18"/>
      <c r="C273" s="7"/>
      <c r="D273" s="7"/>
      <c r="E273" s="7"/>
      <c r="F273" s="7"/>
      <c r="G273" s="7"/>
      <c r="H273" s="7"/>
      <c r="I273" s="13"/>
      <c r="J273" s="48"/>
      <c r="K273" s="72"/>
      <c r="L273" s="75"/>
      <c r="AI273" s="7"/>
      <c r="AJ273" s="7"/>
      <c r="AK273" s="7"/>
      <c r="AL273" s="7"/>
      <c r="AM273" s="7"/>
      <c r="AN273" s="7"/>
      <c r="AO273" s="45"/>
      <c r="AP273" s="48"/>
      <c r="AQ273" s="51"/>
      <c r="AR273" s="54"/>
      <c r="AS273" s="42"/>
      <c r="AT273" s="7"/>
      <c r="AU273" s="7"/>
      <c r="AV273" s="7"/>
      <c r="AW273" s="7"/>
      <c r="AX273" s="7"/>
      <c r="AY273" s="7"/>
      <c r="AZ273" s="45"/>
      <c r="BA273" s="48"/>
      <c r="BB273" s="51"/>
      <c r="BC273" s="54"/>
      <c r="BD273" s="42"/>
      <c r="BE273" s="7"/>
      <c r="BF273" s="7"/>
      <c r="BG273" s="7"/>
      <c r="BH273" s="7"/>
      <c r="BI273" s="7"/>
      <c r="BJ273" s="7"/>
      <c r="BK273" s="45"/>
      <c r="BL273" s="48"/>
      <c r="BM273" s="51"/>
      <c r="BN273" s="54"/>
      <c r="BO273" s="42"/>
    </row>
    <row r="274" spans="1:67" ht="16.8" x14ac:dyDescent="0.3">
      <c r="A274" s="22"/>
      <c r="B274" s="19"/>
      <c r="C274" s="7"/>
      <c r="D274" s="7"/>
      <c r="E274" s="7"/>
      <c r="F274" s="7"/>
      <c r="G274" s="7"/>
      <c r="H274" s="7"/>
      <c r="I274" s="13"/>
      <c r="J274" s="48"/>
      <c r="K274" s="72"/>
      <c r="L274" s="75"/>
      <c r="AI274" s="7"/>
      <c r="AJ274" s="7"/>
      <c r="AK274" s="7"/>
      <c r="AL274" s="7"/>
      <c r="AM274" s="7"/>
      <c r="AN274" s="7"/>
      <c r="AO274" s="45"/>
      <c r="AP274" s="48"/>
      <c r="AQ274" s="51"/>
      <c r="AR274" s="54"/>
      <c r="AS274" s="42"/>
      <c r="AT274" s="7"/>
      <c r="AU274" s="7"/>
      <c r="AV274" s="7"/>
      <c r="AW274" s="7"/>
      <c r="AX274" s="7"/>
      <c r="AY274" s="7"/>
      <c r="AZ274" s="45"/>
      <c r="BA274" s="48"/>
      <c r="BB274" s="51"/>
      <c r="BC274" s="54"/>
      <c r="BD274" s="42"/>
      <c r="BE274" s="7"/>
      <c r="BF274" s="7"/>
      <c r="BG274" s="7"/>
      <c r="BH274" s="7"/>
      <c r="BI274" s="7"/>
      <c r="BJ274" s="7"/>
      <c r="BK274" s="45"/>
      <c r="BL274" s="48"/>
      <c r="BM274" s="51"/>
      <c r="BN274" s="54"/>
      <c r="BO274" s="42"/>
    </row>
    <row r="275" spans="1:67" ht="16.8" x14ac:dyDescent="0.3">
      <c r="A275" s="22"/>
      <c r="B275" s="19" t="s">
        <v>5</v>
      </c>
      <c r="C275" s="9" t="str">
        <f>LOOKUP(C272,{0,25,30,32,33,35,37,38,40,43,45},{"F","D","C-","C","C+","B-","B","B+","A-","A","A+"})</f>
        <v>F</v>
      </c>
      <c r="D275" s="9" t="str">
        <f>LOOKUP(D272, {0,50,60,63,66,70,73,75,80,85,90}, {"F","D","C-","C","C+","B-","B","B+","A-","A","A+"})</f>
        <v>F</v>
      </c>
      <c r="E275" s="9" t="str">
        <f>LOOKUP(E272, {0,50,60,63,66,70,73,75,80,85,90}, {"F","D","C-","C","C+","B-","B","B+","A-","A","A+"})</f>
        <v>F</v>
      </c>
      <c r="F275" s="9" t="str">
        <f>LOOKUP(F272, {0,50,60,63,66,70,73,75,80,85,90}, {"F","D","C-","C","C+","B-","B","B+","A-","A","A+"})</f>
        <v>F</v>
      </c>
      <c r="G275" s="9" t="str">
        <f>LOOKUP(G272, {0,50,60,63,66,70,73,75,80,85,90}, {"F","D","C-","C","C+","B-","B","B+","A-","A","A+"})</f>
        <v>F</v>
      </c>
      <c r="H275" s="9" t="str">
        <f>LOOKUP(H272, {0,50,60,63,66,70,73,75,80,85,90}, {"F","D","C-","C","C+","B-","B","B+","A-","A","A+"})</f>
        <v>F</v>
      </c>
      <c r="I275" s="13"/>
      <c r="J275" s="48"/>
      <c r="K275" s="72"/>
      <c r="L275" s="75"/>
      <c r="AI275" s="9" t="str">
        <f>LOOKUP(AI272,{0,25,30,32,33,35,37,38,40,43,45},{"F","D","C-","C","C+","B-","B","B+","A-","A","A+"})</f>
        <v>F</v>
      </c>
      <c r="AJ275" s="9" t="str">
        <f>LOOKUP(AJ272, {0,50,60,63,66,70,73,75,80,85,90}, {"F","D","C-","C","C+","B-","B","B+","A-","A","A+"})</f>
        <v>F</v>
      </c>
      <c r="AK275" s="9" t="str">
        <f>LOOKUP(AK272, {0,50,60,63,66,70,73,75,80,85,90}, {"F","D","C-","C","C+","B-","B","B+","A-","A","A+"})</f>
        <v>F</v>
      </c>
      <c r="AL275" s="9" t="str">
        <f>LOOKUP(AL272, {0,50,60,63,66,70,73,75,80,85,90}, {"F","D","C-","C","C+","B-","B","B+","A-","A","A+"})</f>
        <v>F</v>
      </c>
      <c r="AM275" s="9" t="str">
        <f>LOOKUP(AM272, {0,50,60,63,66,70,73,75,80,85,90}, {"F","D","C-","C","C+","B-","B","B+","A-","A","A+"})</f>
        <v>F</v>
      </c>
      <c r="AN275" s="9" t="str">
        <f>LOOKUP(AN272, {0,50,60,63,66,70,73,75,80,85,90}, {"F","D","C-","C","C+","B-","B","B+","A-","A","A+"})</f>
        <v>F</v>
      </c>
      <c r="AO275" s="45"/>
      <c r="AP275" s="48"/>
      <c r="AQ275" s="51"/>
      <c r="AR275" s="54"/>
      <c r="AS275" s="42"/>
      <c r="AT275" s="9" t="str">
        <f>LOOKUP(AT272, {0,50,60,63,66,70,73,75,80,85,90}, {"F","D","C-","C","C+","B-","B","B+","A-","A","A+"})</f>
        <v>F</v>
      </c>
      <c r="AU275" s="9" t="str">
        <f>LOOKUP(AU272, {0,50,60,63,66,70,73,75,80,85,90}, {"F","D","C-","C","C+","B-","B","B+","A-","A","A+"})</f>
        <v>F</v>
      </c>
      <c r="AV275" s="9" t="str">
        <f>LOOKUP(AV272, {0,50,60,63,66,70,73,75,80,85,90}, {"F","D","C-","C","C+","B-","B","B+","A-","A","A+"})</f>
        <v>F</v>
      </c>
      <c r="AW275" s="9" t="str">
        <f>LOOKUP(AW272, {0,50,60,63,66,70,73,75,80,85,90}, {"F","D","C-","C","C+","B-","B","B+","A-","A","A+"})</f>
        <v>F</v>
      </c>
      <c r="AX275" s="9" t="str">
        <f>LOOKUP(AX272, {0,50,60,63,66,70,73,75,80,85,90}, {"F","D","C-","C","C+","B-","B","B+","A-","A","A+"})</f>
        <v>F</v>
      </c>
      <c r="AY275" s="9" t="str">
        <f>LOOKUP(AY272, {0,50,60,63,66,70,73,75,80,85,90}, {"F","D","C-","C","C+","B-","B","B+","A-","A","A+"})</f>
        <v>F</v>
      </c>
      <c r="AZ275" s="45"/>
      <c r="BA275" s="48"/>
      <c r="BB275" s="51"/>
      <c r="BC275" s="54"/>
      <c r="BD275" s="42"/>
      <c r="BE275" s="9" t="str">
        <f>LOOKUP(BE272, {0,50,60,63,66,70,73,75,80,85,90}, {"F","D","C-","C","C+","B-","B","B+","A-","A","A+"})</f>
        <v>F</v>
      </c>
      <c r="BF275" s="9" t="str">
        <f>LOOKUP(BF272, {0,50,60,63,66,70,73,75,80,85,90}, {"F","D","C-","C","C+","B-","B","B+","A-","A","A+"})</f>
        <v>F</v>
      </c>
      <c r="BG275" s="9" t="str">
        <f>LOOKUP(BG272, {0,50,60,63,66,70,73,75,80,85,90}, {"F","D","C-","C","C+","B-","B","B+","A-","A","A+"})</f>
        <v>F</v>
      </c>
      <c r="BH275" s="9" t="str">
        <f>LOOKUP(BH272, {0,50,60,63,66,70,73,75,80,85,90}, {"F","D","C-","C","C+","B-","B","B+","A-","A","A+"})</f>
        <v>F</v>
      </c>
      <c r="BI275" s="9" t="str">
        <f>LOOKUP(BI272, {0,50,60,63,66,70,73,75,80,85,90}, {"F","D","C-","C","C+","B-","B","B+","A-","A","A+"})</f>
        <v>F</v>
      </c>
      <c r="BJ275" s="9" t="str">
        <f>LOOKUP(BJ272, {0,50,60,63,66,70,73,75,80,85,90}, {"F","D","C-","C","C+","B-","B","B+","A-","A","A+"})</f>
        <v>F</v>
      </c>
      <c r="BK275" s="45"/>
      <c r="BL275" s="48"/>
      <c r="BM275" s="51"/>
      <c r="BN275" s="54"/>
      <c r="BO275" s="42"/>
    </row>
    <row r="276" spans="1:67" ht="17.399999999999999" thickBot="1" x14ac:dyDescent="0.35">
      <c r="A276" s="23"/>
      <c r="B276" s="20" t="s">
        <v>6</v>
      </c>
      <c r="C276" s="36" t="str">
        <f>LOOKUP(C272, {0,25,26,27,28,29,30,31,32,33,34,35,36,37,38,39,40,41,42,43,44,45,50}, {"0","1","1.2","1.4","1.6","1.8","2.00","2.20","2.40","2.60","2.80","3.00","3.20","3.40","3.60","3.80","4.00","4.00","4.00","4.00","4.00","4.00","4.00"})</f>
        <v>0</v>
      </c>
      <c r="D276" s="12" t="str">
        <f>LOOKUP(D272,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276" s="12" t="str">
        <f>LOOKUP(E272,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276" s="12" t="str">
        <f>LOOKUP(F272,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276" s="12" t="str">
        <f>LOOKUP(G272,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276" s="12" t="str">
        <f>LOOKUP(H272,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I276" s="14"/>
      <c r="J276" s="49"/>
      <c r="K276" s="73"/>
      <c r="L276" s="76"/>
      <c r="AI276" s="36" t="str">
        <f>LOOKUP(AI272, {0,25,26,27,28,29,30,31,32,33,34,35,36,37,38,39,40,41,42,43,44,45,50}, {"0","1","1.2","1.4","1.6","1.8","2.00","2.20","2.40","2.60","2.80","3.00","3.20","3.40","3.60","3.80","4.00","4.00","4.00","4.00","4.00","4.00","4.00"})</f>
        <v>0</v>
      </c>
      <c r="AJ276" s="12" t="str">
        <f>LOOKUP(AJ272,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276" s="12" t="str">
        <f>LOOKUP(AK272,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276" s="12" t="str">
        <f>LOOKUP(AL272,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276" s="12" t="str">
        <f>LOOKUP(AM272,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276" s="12" t="str">
        <f>LOOKUP(AN272,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O276" s="46"/>
      <c r="AP276" s="49"/>
      <c r="AQ276" s="52"/>
      <c r="AR276" s="55"/>
      <c r="AS276" s="43"/>
      <c r="AT276" s="12" t="str">
        <f>LOOKUP(AT272,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276" s="12" t="str">
        <f>LOOKUP(AU272,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276" s="12" t="str">
        <f>LOOKUP(AV272,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276" s="12" t="str">
        <f>LOOKUP(AW272,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276" s="12" t="str">
        <f>LOOKUP(AX272,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276" s="12" t="str">
        <f>LOOKUP(AY272,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276" s="46"/>
      <c r="BA276" s="49"/>
      <c r="BB276" s="52"/>
      <c r="BC276" s="55"/>
      <c r="BD276" s="43"/>
      <c r="BE276" s="12" t="str">
        <f>LOOKUP(BE272,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276" s="12" t="str">
        <f>LOOKUP(BF272,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276" s="12" t="str">
        <f>LOOKUP(BG272,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276" s="12" t="str">
        <f>LOOKUP(BH272,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276" s="12" t="str">
        <f>LOOKUP(BI272,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276" s="12" t="str">
        <f>LOOKUP(BJ272,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276" s="46"/>
      <c r="BL276" s="49"/>
      <c r="BM276" s="52"/>
      <c r="BN276" s="55"/>
      <c r="BO276" s="43"/>
    </row>
    <row r="277" spans="1:67" ht="16.8" x14ac:dyDescent="0.3">
      <c r="A277" s="21">
        <v>46</v>
      </c>
      <c r="B277" s="17" t="s">
        <v>11</v>
      </c>
      <c r="C277" s="24">
        <v>2</v>
      </c>
      <c r="D277" s="7">
        <v>3</v>
      </c>
      <c r="E277" s="7">
        <v>3</v>
      </c>
      <c r="F277" s="7">
        <v>3</v>
      </c>
      <c r="G277" s="7">
        <v>3</v>
      </c>
      <c r="H277" s="7">
        <v>3</v>
      </c>
      <c r="I277" s="16">
        <f>SUM(C277:H277)</f>
        <v>17</v>
      </c>
      <c r="J277" s="47">
        <f>I278*100/600</f>
        <v>57.833333333333336</v>
      </c>
      <c r="K277" s="71">
        <f>(C277*C282+D277*D282+E277*E282+F277*F282+G277*G282+H277*H282)/(C277+D277+E277+F277+G277+H277)</f>
        <v>2.3235294117647061</v>
      </c>
      <c r="L277" s="74" t="str">
        <f>LOOKUP(K277,{0,1},{"Dropped Out"," Promoted"})</f>
        <v xml:space="preserve"> Promoted</v>
      </c>
      <c r="AI277" s="24">
        <v>2</v>
      </c>
      <c r="AJ277" s="25">
        <v>3</v>
      </c>
      <c r="AK277" s="25">
        <v>3</v>
      </c>
      <c r="AL277" s="25">
        <v>3</v>
      </c>
      <c r="AM277" s="25">
        <v>3</v>
      </c>
      <c r="AN277" s="26">
        <v>3</v>
      </c>
      <c r="AO277" s="44">
        <f>SUM(AI278,AJ278,AK278,,AL278,AM278,AN278)</f>
        <v>408</v>
      </c>
      <c r="AP277" s="47">
        <f>AO277*100/550</f>
        <v>74.181818181818187</v>
      </c>
      <c r="AQ277" s="50">
        <f>(AI277*AI282+AJ277*AJ282+AK277*AK282+AL277*AL282+AM277*AM282+AN277*AN282)/(AI277+AJ277+AK277+AL277+AM277+AN277)</f>
        <v>3.3000000000000003</v>
      </c>
      <c r="AR277" s="53">
        <f>(C277*C282+D277*D282+E277*E282+F277*F282+H277*H282+G277*G282++AI277*AI282+AJ277*AJ282+AK277*AK282+AL277*AL282+AM277*AM282+AN277*AN282)/(C277+D277+E277+F277+H277+G277+AI277+AJ277+AK277+AL277+AM277+AN277)</f>
        <v>2.8117647058823527</v>
      </c>
      <c r="AS277" s="41" t="str">
        <f>LOOKUP(AR277,{0,1.5},{"Dropped Out","Promoted"})</f>
        <v>Promoted</v>
      </c>
      <c r="AT277" s="24">
        <v>3</v>
      </c>
      <c r="AU277" s="25">
        <v>3</v>
      </c>
      <c r="AV277" s="25">
        <v>3</v>
      </c>
      <c r="AW277" s="25">
        <v>3</v>
      </c>
      <c r="AX277" s="25">
        <v>3</v>
      </c>
      <c r="AY277" s="26">
        <v>3</v>
      </c>
      <c r="AZ277" s="44">
        <f>SUM(AT278,AU278,AV278,,AW278,AX278,AY278)</f>
        <v>451</v>
      </c>
      <c r="BA277" s="47">
        <f>AZ277*100/600</f>
        <v>75.166666666666671</v>
      </c>
      <c r="BB277" s="50">
        <f>(AT277*AT282+AU277*AU282+AV277*AV282+AW277*AW282+AX277*AX282+AY277*AY282)/(AT277+AU277+AV277+AW277+AX277+AY277)</f>
        <v>3.3333333333333339</v>
      </c>
      <c r="BC277" s="53">
        <f>(C277*C282+D277*D282+E277*E282+F277*F282+H277*H282+G277*G282+AI277*AI282+AJ277*AJ282+AK277*AK282+AL277*AL282+AM277*AM282+AN277*AN282+AT277*AT282+AU277*AU282+AV277*AV282+AW277*AW282+AX277*AX282+AY277*AY282)/(C277+D277+E277+F277+H277+G277+AI277+AJ277+AK277+AL277+AM277+AN277+AT277+AU277+AV277+AW277+AX277+AY277)</f>
        <v>2.9923076923076923</v>
      </c>
      <c r="BD277" s="41" t="str">
        <f>LOOKUP(BC277,{0,1.75},{"Dropped Out","Promoted"})</f>
        <v>Promoted</v>
      </c>
      <c r="BE277" s="24">
        <v>3</v>
      </c>
      <c r="BF277" s="25">
        <v>3</v>
      </c>
      <c r="BG277" s="25">
        <v>3</v>
      </c>
      <c r="BH277" s="25">
        <v>3</v>
      </c>
      <c r="BI277" s="25">
        <v>3</v>
      </c>
      <c r="BJ277" s="26">
        <v>3</v>
      </c>
      <c r="BK277" s="44">
        <f>SUM(BE278,BF278,BG278,,BH278,BI278,BJ278)</f>
        <v>464</v>
      </c>
      <c r="BL277" s="47">
        <f>BK277*100/600</f>
        <v>77.333333333333329</v>
      </c>
      <c r="BM277" s="50">
        <f>(BE277*BE282+BF277*BF282+BG277*BG282+BH277*BH282+BI277*BI282+BJ277*BJ282)/(BE277+BF277+BG277+BH277+BI277+BJ277)</f>
        <v>3.5</v>
      </c>
      <c r="BN277" s="53">
        <f>(C277*C282+D277*D282+E277*E282+F277*F282+H277*H282+G277*G282+AI277*AI282+AJ277*AJ282+AK277*AK282+AL277*AL282+AM277*AM282+AN277*AN282+AT277*AT282+AU277*AU282+AV277*AV282+AW277*AW282+AX277*AX282+AY277*AY282+BE277*BE282+BF277*BF282+BG277*BG282+BH277*BH282+BI277*BI282+BJ277*BJ282)/(C277+D277+E277+F277+H277+G277+AI277+AJ277+AK277+AL277+AM277+AN277+AT277+AU277+AV277+AW277+AX277+AY277+BE277+BF277+BG277+BH277+BI277+BJ277)</f>
        <v>3.1228571428571432</v>
      </c>
      <c r="BO277" s="41" t="str">
        <f>LOOKUP(BN277,{0,2},{"Dropped Out","Promoted"})</f>
        <v>Promoted</v>
      </c>
    </row>
    <row r="278" spans="1:67" ht="16.8" x14ac:dyDescent="0.3">
      <c r="A278" s="22" t="s">
        <v>69</v>
      </c>
      <c r="B278" s="18" t="s">
        <v>12</v>
      </c>
      <c r="C278" s="7">
        <v>34</v>
      </c>
      <c r="D278" s="7">
        <v>63</v>
      </c>
      <c r="E278" s="7">
        <v>61</v>
      </c>
      <c r="F278" s="7">
        <v>61</v>
      </c>
      <c r="G278" s="7">
        <v>69</v>
      </c>
      <c r="H278" s="7">
        <v>59</v>
      </c>
      <c r="I278" s="35">
        <f>SUM(C278:H278)</f>
        <v>347</v>
      </c>
      <c r="J278" s="48"/>
      <c r="K278" s="72"/>
      <c r="L278" s="75"/>
      <c r="AI278" s="7">
        <v>35</v>
      </c>
      <c r="AJ278" s="7">
        <v>77</v>
      </c>
      <c r="AK278" s="7">
        <v>70</v>
      </c>
      <c r="AL278" s="7">
        <v>60</v>
      </c>
      <c r="AM278" s="7">
        <v>83</v>
      </c>
      <c r="AN278" s="7">
        <v>83</v>
      </c>
      <c r="AO278" s="45"/>
      <c r="AP278" s="48"/>
      <c r="AQ278" s="51"/>
      <c r="AR278" s="54"/>
      <c r="AS278" s="42"/>
      <c r="AT278" s="7">
        <v>87</v>
      </c>
      <c r="AU278" s="7">
        <v>67</v>
      </c>
      <c r="AV278" s="7">
        <v>71</v>
      </c>
      <c r="AW278" s="7">
        <v>75</v>
      </c>
      <c r="AX278" s="7">
        <v>84</v>
      </c>
      <c r="AY278" s="7">
        <v>67</v>
      </c>
      <c r="AZ278" s="45"/>
      <c r="BA278" s="48"/>
      <c r="BB278" s="51"/>
      <c r="BC278" s="54"/>
      <c r="BD278" s="42"/>
      <c r="BE278" s="7">
        <v>76</v>
      </c>
      <c r="BF278" s="7">
        <v>67</v>
      </c>
      <c r="BG278" s="7">
        <v>71</v>
      </c>
      <c r="BH278" s="7">
        <v>76</v>
      </c>
      <c r="BI278" s="7">
        <v>89</v>
      </c>
      <c r="BJ278" s="7">
        <v>85</v>
      </c>
      <c r="BK278" s="45"/>
      <c r="BL278" s="48"/>
      <c r="BM278" s="51"/>
      <c r="BN278" s="54"/>
      <c r="BO278" s="42"/>
    </row>
    <row r="279" spans="1:67" ht="16.8" x14ac:dyDescent="0.3">
      <c r="A279" s="22" t="s">
        <v>163</v>
      </c>
      <c r="B279" s="18"/>
      <c r="C279" s="7"/>
      <c r="D279" s="7"/>
      <c r="E279" s="7"/>
      <c r="F279" s="7"/>
      <c r="G279" s="7"/>
      <c r="H279" s="7"/>
      <c r="I279" s="13"/>
      <c r="J279" s="48"/>
      <c r="K279" s="72"/>
      <c r="L279" s="75"/>
      <c r="AI279" s="7"/>
      <c r="AJ279" s="7"/>
      <c r="AK279" s="7"/>
      <c r="AL279" s="7"/>
      <c r="AM279" s="7"/>
      <c r="AN279" s="7"/>
      <c r="AO279" s="45"/>
      <c r="AP279" s="48"/>
      <c r="AQ279" s="51"/>
      <c r="AR279" s="54"/>
      <c r="AS279" s="42"/>
      <c r="AT279" s="7"/>
      <c r="AU279" s="7"/>
      <c r="AV279" s="7"/>
      <c r="AW279" s="7"/>
      <c r="AX279" s="7"/>
      <c r="AY279" s="7"/>
      <c r="AZ279" s="45"/>
      <c r="BA279" s="48"/>
      <c r="BB279" s="51"/>
      <c r="BC279" s="54"/>
      <c r="BD279" s="42"/>
      <c r="BE279" s="7"/>
      <c r="BF279" s="7"/>
      <c r="BG279" s="7"/>
      <c r="BH279" s="7"/>
      <c r="BI279" s="7"/>
      <c r="BJ279" s="7"/>
      <c r="BK279" s="45"/>
      <c r="BL279" s="48"/>
      <c r="BM279" s="51"/>
      <c r="BN279" s="54"/>
      <c r="BO279" s="42"/>
    </row>
    <row r="280" spans="1:67" ht="16.8" x14ac:dyDescent="0.3">
      <c r="A280" s="22" t="s">
        <v>164</v>
      </c>
      <c r="B280" s="19"/>
      <c r="C280" s="7"/>
      <c r="D280" s="7"/>
      <c r="E280" s="7"/>
      <c r="F280" s="7"/>
      <c r="G280" s="7"/>
      <c r="H280" s="7"/>
      <c r="I280" s="13"/>
      <c r="J280" s="48"/>
      <c r="K280" s="72"/>
      <c r="L280" s="75"/>
      <c r="AI280" s="7"/>
      <c r="AJ280" s="7"/>
      <c r="AK280" s="7"/>
      <c r="AL280" s="7"/>
      <c r="AM280" s="7"/>
      <c r="AN280" s="7"/>
      <c r="AO280" s="45"/>
      <c r="AP280" s="48"/>
      <c r="AQ280" s="51"/>
      <c r="AR280" s="54"/>
      <c r="AS280" s="42"/>
      <c r="AT280" s="7"/>
      <c r="AU280" s="7"/>
      <c r="AV280" s="7"/>
      <c r="AW280" s="7"/>
      <c r="AX280" s="7"/>
      <c r="AY280" s="7"/>
      <c r="AZ280" s="45"/>
      <c r="BA280" s="48"/>
      <c r="BB280" s="51"/>
      <c r="BC280" s="54"/>
      <c r="BD280" s="42"/>
      <c r="BE280" s="7"/>
      <c r="BF280" s="7"/>
      <c r="BG280" s="7"/>
      <c r="BH280" s="7"/>
      <c r="BI280" s="7"/>
      <c r="BJ280" s="7"/>
      <c r="BK280" s="45"/>
      <c r="BL280" s="48"/>
      <c r="BM280" s="51"/>
      <c r="BN280" s="54"/>
      <c r="BO280" s="42"/>
    </row>
    <row r="281" spans="1:67" ht="16.8" x14ac:dyDescent="0.3">
      <c r="A281" s="22"/>
      <c r="B281" s="19" t="s">
        <v>5</v>
      </c>
      <c r="C281" s="9" t="str">
        <f>LOOKUP(C278,{0,25,30,32,33,35,37,38,40,43,45},{"F","D","C-","C","C+","B-","B","B+","A-","A","A+"})</f>
        <v>C+</v>
      </c>
      <c r="D281" s="9" t="str">
        <f>LOOKUP(D278, {0,50,60,63,66,70,73,75,80,85,90}, {"F","D","C-","C","C+","B-","B","B+","A-","A","A+"})</f>
        <v>C</v>
      </c>
      <c r="E281" s="9" t="str">
        <f>LOOKUP(E278, {0,50,60,63,66,70,73,75,80,85,90}, {"F","D","C-","C","C+","B-","B","B+","A-","A","A+"})</f>
        <v>C-</v>
      </c>
      <c r="F281" s="9" t="str">
        <f>LOOKUP(F278, {0,50,60,63,66,70,73,75,80,85,90}, {"F","D","C-","C","C+","B-","B","B+","A-","A","A+"})</f>
        <v>C-</v>
      </c>
      <c r="G281" s="9" t="str">
        <f>LOOKUP(G278, {0,50,60,63,66,70,73,75,80,85,90}, {"F","D","C-","C","C+","B-","B","B+","A-","A","A+"})</f>
        <v>C+</v>
      </c>
      <c r="H281" s="9" t="str">
        <f>LOOKUP(H278, {0,50,60,63,66,70,73,75,80,85,90}, {"F","D","C-","C","C+","B-","B","B+","A-","A","A+"})</f>
        <v>D</v>
      </c>
      <c r="I281" s="13"/>
      <c r="J281" s="48"/>
      <c r="K281" s="72"/>
      <c r="L281" s="75"/>
      <c r="AI281" s="9" t="str">
        <f>LOOKUP(AI278,{0,25,30,32,33,35,37,38,40,43,45},{"F","D","C-","C","C+","B-","B","B+","A-","A","A+"})</f>
        <v>B-</v>
      </c>
      <c r="AJ281" s="9" t="str">
        <f>LOOKUP(AJ278, {0,50,60,63,66,70,73,75,80,85,90}, {"F","D","C-","C","C+","B-","B","B+","A-","A","A+"})</f>
        <v>B+</v>
      </c>
      <c r="AK281" s="9" t="str">
        <f>LOOKUP(AK278, {0,50,60,63,66,70,73,75,80,85,90}, {"F","D","C-","C","C+","B-","B","B+","A-","A","A+"})</f>
        <v>B-</v>
      </c>
      <c r="AL281" s="9" t="str">
        <f>LOOKUP(AL278, {0,50,60,63,66,70,73,75,80,85,90}, {"F","D","C-","C","C+","B-","B","B+","A-","A","A+"})</f>
        <v>C-</v>
      </c>
      <c r="AM281" s="9" t="str">
        <f>LOOKUP(AM278, {0,50,60,63,66,70,73,75,80,85,90}, {"F","D","C-","C","C+","B-","B","B+","A-","A","A+"})</f>
        <v>A-</v>
      </c>
      <c r="AN281" s="9" t="str">
        <f>LOOKUP(AN278, {0,50,60,63,66,70,73,75,80,85,90}, {"F","D","C-","C","C+","B-","B","B+","A-","A","A+"})</f>
        <v>A-</v>
      </c>
      <c r="AO281" s="45"/>
      <c r="AP281" s="48"/>
      <c r="AQ281" s="51"/>
      <c r="AR281" s="54"/>
      <c r="AS281" s="42"/>
      <c r="AT281" s="9" t="str">
        <f>LOOKUP(AT278, {0,50,60,63,66,70,73,75,80,85,90}, {"F","D","C-","C","C+","B-","B","B+","A-","A","A+"})</f>
        <v>A</v>
      </c>
      <c r="AU281" s="9" t="str">
        <f>LOOKUP(AU278, {0,50,60,63,66,70,73,75,80,85,90}, {"F","D","C-","C","C+","B-","B","B+","A-","A","A+"})</f>
        <v>C+</v>
      </c>
      <c r="AV281" s="9" t="str">
        <f>LOOKUP(AV278, {0,50,60,63,66,70,73,75,80,85,90}, {"F","D","C-","C","C+","B-","B","B+","A-","A","A+"})</f>
        <v>B-</v>
      </c>
      <c r="AW281" s="9" t="str">
        <f>LOOKUP(AW278, {0,50,60,63,66,70,73,75,80,85,90}, {"F","D","C-","C","C+","B-","B","B+","A-","A","A+"})</f>
        <v>B+</v>
      </c>
      <c r="AX281" s="9" t="str">
        <f>LOOKUP(AX278, {0,50,60,63,66,70,73,75,80,85,90}, {"F","D","C-","C","C+","B-","B","B+","A-","A","A+"})</f>
        <v>A-</v>
      </c>
      <c r="AY281" s="9" t="str">
        <f>LOOKUP(AY278, {0,50,60,63,66,70,73,75,80,85,90}, {"F","D","C-","C","C+","B-","B","B+","A-","A","A+"})</f>
        <v>C+</v>
      </c>
      <c r="AZ281" s="45"/>
      <c r="BA281" s="48"/>
      <c r="BB281" s="51"/>
      <c r="BC281" s="54"/>
      <c r="BD281" s="42"/>
      <c r="BE281" s="9" t="str">
        <f>LOOKUP(BE278, {0,50,60,63,66,70,73,75,80,85,90}, {"F","D","C-","C","C+","B-","B","B+","A-","A","A+"})</f>
        <v>B+</v>
      </c>
      <c r="BF281" s="9" t="str">
        <f>LOOKUP(BF278, {0,50,60,63,66,70,73,75,80,85,90}, {"F","D","C-","C","C+","B-","B","B+","A-","A","A+"})</f>
        <v>C+</v>
      </c>
      <c r="BG281" s="9" t="str">
        <f>LOOKUP(BG278, {0,50,60,63,66,70,73,75,80,85,90}, {"F","D","C-","C","C+","B-","B","B+","A-","A","A+"})</f>
        <v>B-</v>
      </c>
      <c r="BH281" s="9" t="str">
        <f>LOOKUP(BH278, {0,50,60,63,66,70,73,75,80,85,90}, {"F","D","C-","C","C+","B-","B","B+","A-","A","A+"})</f>
        <v>B+</v>
      </c>
      <c r="BI281" s="9" t="str">
        <f>LOOKUP(BI278, {0,50,60,63,66,70,73,75,80,85,90}, {"F","D","C-","C","C+","B-","B","B+","A-","A","A+"})</f>
        <v>A</v>
      </c>
      <c r="BJ281" s="9" t="str">
        <f>LOOKUP(BJ278, {0,50,60,63,66,70,73,75,80,85,90}, {"F","D","C-","C","C+","B-","B","B+","A-","A","A+"})</f>
        <v>A</v>
      </c>
      <c r="BK281" s="45"/>
      <c r="BL281" s="48"/>
      <c r="BM281" s="51"/>
      <c r="BN281" s="54"/>
      <c r="BO281" s="42"/>
    </row>
    <row r="282" spans="1:67" ht="17.399999999999999" thickBot="1" x14ac:dyDescent="0.35">
      <c r="A282" s="23"/>
      <c r="B282" s="20" t="s">
        <v>6</v>
      </c>
      <c r="C282" s="36" t="str">
        <f>LOOKUP(C278, {0,25,26,27,28,29,30,31,32,33,34,35,36,37,38,39,40,41,42,43,44,45,50}, {"0","1","1.2","1.4","1.6","1.8","2.00","2.20","2.40","2.60","2.80","3.00","3.20","3.40","3.60","3.80","4.00","4.00","4.00","4.00","4.00","4.00","4.00"})</f>
        <v>2.80</v>
      </c>
      <c r="D282" s="12" t="str">
        <f>LOOKUP(D278,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2.30</v>
      </c>
      <c r="E282" s="12" t="str">
        <f>LOOKUP(E278,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F282" s="12" t="str">
        <f>LOOKUP(F278,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G282" s="12" t="str">
        <f>LOOKUP(G278,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2.90</v>
      </c>
      <c r="H282" s="12" t="str">
        <f>LOOKUP(H278,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1.9</v>
      </c>
      <c r="I282" s="14"/>
      <c r="J282" s="49"/>
      <c r="K282" s="73"/>
      <c r="L282" s="76"/>
      <c r="AI282" s="36" t="str">
        <f>LOOKUP(AI278, {0,25,26,27,28,29,30,31,32,33,34,35,36,37,38,39,40,41,42,43,44,45,50}, {"0","1","1.2","1.4","1.6","1.8","2.00","2.20","2.40","2.60","2.80","3.00","3.20","3.40","3.60","3.80","4.00","4.00","4.00","4.00","4.00","4.00","4.00"})</f>
        <v>3.00</v>
      </c>
      <c r="AJ282" s="12" t="str">
        <f>LOOKUP(AJ278,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AK282" s="12" t="str">
        <f>LOOKUP(AK278,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L282" s="12" t="str">
        <f>LOOKUP(AL278,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AM282" s="12" t="str">
        <f>LOOKUP(AM278,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282" s="12" t="str">
        <f>LOOKUP(AN278,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282" s="46"/>
      <c r="AP282" s="49"/>
      <c r="AQ282" s="52"/>
      <c r="AR282" s="55"/>
      <c r="AS282" s="43"/>
      <c r="AT282" s="12" t="str">
        <f>LOOKUP(AT278,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282" s="12" t="str">
        <f>LOOKUP(AU278,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AV282" s="12" t="str">
        <f>LOOKUP(AV278,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AW282" s="12" t="str">
        <f>LOOKUP(AW278,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X282" s="12" t="str">
        <f>LOOKUP(AX278,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Y282" s="12" t="str">
        <f>LOOKUP(AY278,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AZ282" s="46"/>
      <c r="BA282" s="49"/>
      <c r="BB282" s="52"/>
      <c r="BC282" s="55"/>
      <c r="BD282" s="43"/>
      <c r="BE282" s="12" t="str">
        <f>LOOKUP(BE278,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BF282" s="12" t="str">
        <f>LOOKUP(BF278,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BG282" s="12" t="str">
        <f>LOOKUP(BG278,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BH282" s="12" t="str">
        <f>LOOKUP(BH278,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BI282" s="12" t="str">
        <f>LOOKUP(BI278,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J282" s="12" t="str">
        <f>LOOKUP(BJ278,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K282" s="46"/>
      <c r="BL282" s="49"/>
      <c r="BM282" s="52"/>
      <c r="BN282" s="55"/>
      <c r="BO282" s="43"/>
    </row>
    <row r="283" spans="1:67" ht="16.8" x14ac:dyDescent="0.3">
      <c r="A283" s="21">
        <v>47</v>
      </c>
      <c r="B283" s="17" t="s">
        <v>11</v>
      </c>
      <c r="C283" s="24">
        <v>2</v>
      </c>
      <c r="D283" s="7">
        <v>3</v>
      </c>
      <c r="E283" s="7">
        <v>3</v>
      </c>
      <c r="F283" s="7">
        <v>3</v>
      </c>
      <c r="G283" s="7">
        <v>3</v>
      </c>
      <c r="H283" s="7">
        <v>3</v>
      </c>
      <c r="I283" s="16">
        <f>SUM(C283:H283)</f>
        <v>17</v>
      </c>
      <c r="J283" s="47">
        <f>I284*100/600</f>
        <v>5.5</v>
      </c>
      <c r="K283" s="71">
        <f>(C283*C288+D283*D288+E283*E288+F283*F288+G283*G288+H283*H288)/(C283+D283+E283+F283+G283+H283)</f>
        <v>0</v>
      </c>
      <c r="L283" s="74" t="str">
        <f>LOOKUP(K283,{0,1},{"Dropped Out"," Promoted"})</f>
        <v>Dropped Out</v>
      </c>
      <c r="AI283" s="24">
        <v>2</v>
      </c>
      <c r="AJ283" s="25">
        <v>3</v>
      </c>
      <c r="AK283" s="25">
        <v>3</v>
      </c>
      <c r="AL283" s="25">
        <v>3</v>
      </c>
      <c r="AM283" s="25">
        <v>3</v>
      </c>
      <c r="AN283" s="26">
        <v>3</v>
      </c>
      <c r="AO283" s="44">
        <f>SUM(AI284,AJ284,AK284,,AL284,AM284,AN284)</f>
        <v>0</v>
      </c>
      <c r="AP283" s="47">
        <f>AO283*100/550</f>
        <v>0</v>
      </c>
      <c r="AQ283" s="50">
        <f>(AI283*AI288+AJ283*AJ288+AK283*AK288+AL283*AL288+AM283*AM288+AN283*AN288)/(AI283+AJ283+AK283+AL283+AM283+AN283)</f>
        <v>0</v>
      </c>
      <c r="AR283" s="53">
        <f>(C283*C288+D283*D288+E283*E288+F283*F288+H283*H288+G283*G288++AI283*AI288+AJ283*AJ288+AK283*AK288+AL283*AL288+AM283*AM288+AN283*AN288)/(C283+D283+E283+F283+H283+G283+AI283+AJ283+AK283+AL283+AM283+AN283)</f>
        <v>0</v>
      </c>
      <c r="AS283" s="41" t="str">
        <f>LOOKUP(AR283,{0,1.5},{"Dropped Out","Promoted"})</f>
        <v>Dropped Out</v>
      </c>
      <c r="AT283" s="24">
        <v>3</v>
      </c>
      <c r="AU283" s="25">
        <v>3</v>
      </c>
      <c r="AV283" s="25">
        <v>3</v>
      </c>
      <c r="AW283" s="25">
        <v>3</v>
      </c>
      <c r="AX283" s="25">
        <v>3</v>
      </c>
      <c r="AY283" s="26">
        <v>3</v>
      </c>
      <c r="AZ283" s="44">
        <f>SUM(AT284,AU284,AV284,,AW284,AX284,AY284)</f>
        <v>0</v>
      </c>
      <c r="BA283" s="47">
        <f>AZ283*100/600</f>
        <v>0</v>
      </c>
      <c r="BB283" s="50">
        <f>(AT283*AT288+AU283*AU288+AV283*AV288+AW283*AW288+AX283*AX288+AY283*AY288)/(AT283+AU283+AV283+AW283+AX283+AY283)</f>
        <v>0</v>
      </c>
      <c r="BC283" s="53">
        <f>(C283*C288+D283*D288+E283*E288+F283*F288+H283*H288+G283*G288+AI283*AI288+AJ283*AJ288+AK283*AK288+AL283*AL288+AM283*AM288+AN283*AN288+AT283*AT288+AU283*AU288+AV283*AV288+AW283*AW288+AX283*AX288+AY283*AY288)/(C283+D283+E283+F283+H283+G283+AI283+AJ283+AK283+AL283+AM283+AN283+AT283+AU283+AV283+AW283+AX283+AY283)</f>
        <v>0</v>
      </c>
      <c r="BD283" s="41" t="str">
        <f>LOOKUP(BC283,{0,1.75},{"Dropped Out","Promoted"})</f>
        <v>Dropped Out</v>
      </c>
      <c r="BE283" s="24">
        <v>3</v>
      </c>
      <c r="BF283" s="25">
        <v>3</v>
      </c>
      <c r="BG283" s="25">
        <v>3</v>
      </c>
      <c r="BH283" s="25">
        <v>3</v>
      </c>
      <c r="BI283" s="25">
        <v>3</v>
      </c>
      <c r="BJ283" s="26">
        <v>3</v>
      </c>
      <c r="BK283" s="44">
        <f>SUM(BE284,BF284,BG284,,BH284,BI284,BJ284)</f>
        <v>0</v>
      </c>
      <c r="BL283" s="47">
        <f>BK283*100/600</f>
        <v>0</v>
      </c>
      <c r="BM283" s="50">
        <f>(BE283*BE288+BF283*BF288+BG283*BG288+BH283*BH288+BI283*BI288+BJ283*BJ288)/(BE283+BF283+BG283+BH283+BI283+BJ283)</f>
        <v>0</v>
      </c>
      <c r="BN283" s="53">
        <f>(C283*C288+D283*D288+E283*E288+F283*F288+H283*H288+G283*G288+AI283*AI288+AJ283*AJ288+AK283*AK288+AL283*AL288+AM283*AM288+AN283*AN288+AT283*AT288+AU283*AU288+AV283*AV288+AW283*AW288+AX283*AX288+AY283*AY288+BE283*BE288+BF283*BF288+BG283*BG288+BH283*BH288+BI283*BI288+BJ283*BJ288)/(C283+D283+E283+F283+H283+G283+AI283+AJ283+AK283+AL283+AM283+AN283+AT283+AU283+AV283+AW283+AX283+AY283+BE283+BF283+BG283+BH283+BI283+BJ283)</f>
        <v>0</v>
      </c>
      <c r="BO283" s="41" t="str">
        <f>LOOKUP(BN283,{0,2},{"Dropped Out","Promoted"})</f>
        <v>Dropped Out</v>
      </c>
    </row>
    <row r="284" spans="1:67" ht="16.8" x14ac:dyDescent="0.3">
      <c r="A284" s="22" t="s">
        <v>70</v>
      </c>
      <c r="B284" s="18" t="s">
        <v>12</v>
      </c>
      <c r="C284" s="7">
        <v>7</v>
      </c>
      <c r="D284" s="7">
        <v>0</v>
      </c>
      <c r="E284" s="7">
        <v>3</v>
      </c>
      <c r="F284" s="7">
        <v>0</v>
      </c>
      <c r="G284" s="7">
        <v>8</v>
      </c>
      <c r="H284" s="7">
        <v>15</v>
      </c>
      <c r="I284" s="35">
        <f>SUM(C284:H284)</f>
        <v>33</v>
      </c>
      <c r="J284" s="48"/>
      <c r="K284" s="72"/>
      <c r="L284" s="75"/>
      <c r="AI284" s="7"/>
      <c r="AJ284" s="7"/>
      <c r="AK284" s="7"/>
      <c r="AL284" s="7"/>
      <c r="AM284" s="7"/>
      <c r="AN284" s="7"/>
      <c r="AO284" s="45"/>
      <c r="AP284" s="48"/>
      <c r="AQ284" s="51"/>
      <c r="AR284" s="54"/>
      <c r="AS284" s="42"/>
      <c r="AT284" s="7"/>
      <c r="AU284" s="7"/>
      <c r="AV284" s="7"/>
      <c r="AW284" s="7"/>
      <c r="AX284" s="7"/>
      <c r="AY284" s="7"/>
      <c r="AZ284" s="45"/>
      <c r="BA284" s="48"/>
      <c r="BB284" s="51"/>
      <c r="BC284" s="54"/>
      <c r="BD284" s="42"/>
      <c r="BE284" s="7"/>
      <c r="BF284" s="7"/>
      <c r="BG284" s="7"/>
      <c r="BH284" s="7"/>
      <c r="BI284" s="7"/>
      <c r="BJ284" s="7"/>
      <c r="BK284" s="45"/>
      <c r="BL284" s="48"/>
      <c r="BM284" s="51"/>
      <c r="BN284" s="54"/>
      <c r="BO284" s="42"/>
    </row>
    <row r="285" spans="1:67" ht="16.8" x14ac:dyDescent="0.3">
      <c r="A285" s="22"/>
      <c r="B285" s="18"/>
      <c r="C285" s="7"/>
      <c r="D285" s="7"/>
      <c r="E285" s="7"/>
      <c r="F285" s="7"/>
      <c r="G285" s="7"/>
      <c r="H285" s="7"/>
      <c r="I285" s="13"/>
      <c r="J285" s="48"/>
      <c r="K285" s="72"/>
      <c r="L285" s="75"/>
      <c r="AI285" s="7"/>
      <c r="AJ285" s="7"/>
      <c r="AK285" s="7"/>
      <c r="AL285" s="7"/>
      <c r="AM285" s="7"/>
      <c r="AN285" s="7"/>
      <c r="AO285" s="45"/>
      <c r="AP285" s="48"/>
      <c r="AQ285" s="51"/>
      <c r="AR285" s="54"/>
      <c r="AS285" s="42"/>
      <c r="AT285" s="7"/>
      <c r="AU285" s="7"/>
      <c r="AV285" s="7"/>
      <c r="AW285" s="7"/>
      <c r="AX285" s="7"/>
      <c r="AY285" s="7"/>
      <c r="AZ285" s="45"/>
      <c r="BA285" s="48"/>
      <c r="BB285" s="51"/>
      <c r="BC285" s="54"/>
      <c r="BD285" s="42"/>
      <c r="BE285" s="7"/>
      <c r="BF285" s="7"/>
      <c r="BG285" s="7"/>
      <c r="BH285" s="7"/>
      <c r="BI285" s="7"/>
      <c r="BJ285" s="7"/>
      <c r="BK285" s="45"/>
      <c r="BL285" s="48"/>
      <c r="BM285" s="51"/>
      <c r="BN285" s="54"/>
      <c r="BO285" s="42"/>
    </row>
    <row r="286" spans="1:67" ht="16.8" x14ac:dyDescent="0.3">
      <c r="A286" s="22"/>
      <c r="B286" s="19"/>
      <c r="C286" s="7"/>
      <c r="D286" s="7"/>
      <c r="E286" s="7"/>
      <c r="F286" s="7"/>
      <c r="G286" s="7"/>
      <c r="H286" s="7"/>
      <c r="I286" s="13"/>
      <c r="J286" s="48"/>
      <c r="K286" s="72"/>
      <c r="L286" s="75"/>
      <c r="AI286" s="7"/>
      <c r="AJ286" s="7"/>
      <c r="AK286" s="7"/>
      <c r="AL286" s="7"/>
      <c r="AM286" s="7"/>
      <c r="AN286" s="7"/>
      <c r="AO286" s="45"/>
      <c r="AP286" s="48"/>
      <c r="AQ286" s="51"/>
      <c r="AR286" s="54"/>
      <c r="AS286" s="42"/>
      <c r="AT286" s="7"/>
      <c r="AU286" s="7"/>
      <c r="AV286" s="7"/>
      <c r="AW286" s="7"/>
      <c r="AX286" s="7"/>
      <c r="AY286" s="7"/>
      <c r="AZ286" s="45"/>
      <c r="BA286" s="48"/>
      <c r="BB286" s="51"/>
      <c r="BC286" s="54"/>
      <c r="BD286" s="42"/>
      <c r="BE286" s="7"/>
      <c r="BF286" s="7"/>
      <c r="BG286" s="7"/>
      <c r="BH286" s="7"/>
      <c r="BI286" s="7"/>
      <c r="BJ286" s="7"/>
      <c r="BK286" s="45"/>
      <c r="BL286" s="48"/>
      <c r="BM286" s="51"/>
      <c r="BN286" s="54"/>
      <c r="BO286" s="42"/>
    </row>
    <row r="287" spans="1:67" ht="16.8" x14ac:dyDescent="0.3">
      <c r="A287" s="22"/>
      <c r="B287" s="19" t="s">
        <v>5</v>
      </c>
      <c r="C287" s="9" t="str">
        <f>LOOKUP(C284,{0,25,30,32,33,35,37,38,40,43,45},{"F","D","C-","C","C+","B-","B","B+","A-","A","A+"})</f>
        <v>F</v>
      </c>
      <c r="D287" s="9" t="str">
        <f>LOOKUP(D284, {0,50,60,63,66,70,73,75,80,85,90}, {"F","D","C-","C","C+","B-","B","B+","A-","A","A+"})</f>
        <v>F</v>
      </c>
      <c r="E287" s="9" t="str">
        <f>LOOKUP(E284, {0,50,60,63,66,70,73,75,80,85,90}, {"F","D","C-","C","C+","B-","B","B+","A-","A","A+"})</f>
        <v>F</v>
      </c>
      <c r="F287" s="9" t="str">
        <f>LOOKUP(F284, {0,50,60,63,66,70,73,75,80,85,90}, {"F","D","C-","C","C+","B-","B","B+","A-","A","A+"})</f>
        <v>F</v>
      </c>
      <c r="G287" s="9" t="str">
        <f>LOOKUP(G284, {0,50,60,63,66,70,73,75,80,85,90}, {"F","D","C-","C","C+","B-","B","B+","A-","A","A+"})</f>
        <v>F</v>
      </c>
      <c r="H287" s="9" t="str">
        <f>LOOKUP(H284, {0,50,60,63,66,70,73,75,80,85,90}, {"F","D","C-","C","C+","B-","B","B+","A-","A","A+"})</f>
        <v>F</v>
      </c>
      <c r="I287" s="13"/>
      <c r="J287" s="48"/>
      <c r="K287" s="72"/>
      <c r="L287" s="75"/>
      <c r="AI287" s="9" t="str">
        <f>LOOKUP(AI284,{0,25,30,32,33,35,37,38,40,43,45},{"F","D","C-","C","C+","B-","B","B+","A-","A","A+"})</f>
        <v>F</v>
      </c>
      <c r="AJ287" s="9" t="str">
        <f>LOOKUP(AJ284, {0,50,60,63,66,70,73,75,80,85,90}, {"F","D","C-","C","C+","B-","B","B+","A-","A","A+"})</f>
        <v>F</v>
      </c>
      <c r="AK287" s="9" t="str">
        <f>LOOKUP(AK284, {0,50,60,63,66,70,73,75,80,85,90}, {"F","D","C-","C","C+","B-","B","B+","A-","A","A+"})</f>
        <v>F</v>
      </c>
      <c r="AL287" s="9" t="str">
        <f>LOOKUP(AL284, {0,50,60,63,66,70,73,75,80,85,90}, {"F","D","C-","C","C+","B-","B","B+","A-","A","A+"})</f>
        <v>F</v>
      </c>
      <c r="AM287" s="9" t="str">
        <f>LOOKUP(AM284, {0,50,60,63,66,70,73,75,80,85,90}, {"F","D","C-","C","C+","B-","B","B+","A-","A","A+"})</f>
        <v>F</v>
      </c>
      <c r="AN287" s="9" t="str">
        <f>LOOKUP(AN284, {0,50,60,63,66,70,73,75,80,85,90}, {"F","D","C-","C","C+","B-","B","B+","A-","A","A+"})</f>
        <v>F</v>
      </c>
      <c r="AO287" s="45"/>
      <c r="AP287" s="48"/>
      <c r="AQ287" s="51"/>
      <c r="AR287" s="54"/>
      <c r="AS287" s="42"/>
      <c r="AT287" s="9" t="str">
        <f>LOOKUP(AT284, {0,50,60,63,66,70,73,75,80,85,90}, {"F","D","C-","C","C+","B-","B","B+","A-","A","A+"})</f>
        <v>F</v>
      </c>
      <c r="AU287" s="9" t="str">
        <f>LOOKUP(AU284, {0,50,60,63,66,70,73,75,80,85,90}, {"F","D","C-","C","C+","B-","B","B+","A-","A","A+"})</f>
        <v>F</v>
      </c>
      <c r="AV287" s="9" t="str">
        <f>LOOKUP(AV284, {0,50,60,63,66,70,73,75,80,85,90}, {"F","D","C-","C","C+","B-","B","B+","A-","A","A+"})</f>
        <v>F</v>
      </c>
      <c r="AW287" s="9" t="str">
        <f>LOOKUP(AW284, {0,50,60,63,66,70,73,75,80,85,90}, {"F","D","C-","C","C+","B-","B","B+","A-","A","A+"})</f>
        <v>F</v>
      </c>
      <c r="AX287" s="9" t="str">
        <f>LOOKUP(AX284, {0,50,60,63,66,70,73,75,80,85,90}, {"F","D","C-","C","C+","B-","B","B+","A-","A","A+"})</f>
        <v>F</v>
      </c>
      <c r="AY287" s="9" t="str">
        <f>LOOKUP(AY284, {0,50,60,63,66,70,73,75,80,85,90}, {"F","D","C-","C","C+","B-","B","B+","A-","A","A+"})</f>
        <v>F</v>
      </c>
      <c r="AZ287" s="45"/>
      <c r="BA287" s="48"/>
      <c r="BB287" s="51"/>
      <c r="BC287" s="54"/>
      <c r="BD287" s="42"/>
      <c r="BE287" s="9" t="str">
        <f>LOOKUP(BE284, {0,50,60,63,66,70,73,75,80,85,90}, {"F","D","C-","C","C+","B-","B","B+","A-","A","A+"})</f>
        <v>F</v>
      </c>
      <c r="BF287" s="9" t="str">
        <f>LOOKUP(BF284, {0,50,60,63,66,70,73,75,80,85,90}, {"F","D","C-","C","C+","B-","B","B+","A-","A","A+"})</f>
        <v>F</v>
      </c>
      <c r="BG287" s="9" t="str">
        <f>LOOKUP(BG284, {0,50,60,63,66,70,73,75,80,85,90}, {"F","D","C-","C","C+","B-","B","B+","A-","A","A+"})</f>
        <v>F</v>
      </c>
      <c r="BH287" s="9" t="str">
        <f>LOOKUP(BH284, {0,50,60,63,66,70,73,75,80,85,90}, {"F","D","C-","C","C+","B-","B","B+","A-","A","A+"})</f>
        <v>F</v>
      </c>
      <c r="BI287" s="9" t="str">
        <f>LOOKUP(BI284, {0,50,60,63,66,70,73,75,80,85,90}, {"F","D","C-","C","C+","B-","B","B+","A-","A","A+"})</f>
        <v>F</v>
      </c>
      <c r="BJ287" s="9" t="str">
        <f>LOOKUP(BJ284, {0,50,60,63,66,70,73,75,80,85,90}, {"F","D","C-","C","C+","B-","B","B+","A-","A","A+"})</f>
        <v>F</v>
      </c>
      <c r="BK287" s="45"/>
      <c r="BL287" s="48"/>
      <c r="BM287" s="51"/>
      <c r="BN287" s="54"/>
      <c r="BO287" s="42"/>
    </row>
    <row r="288" spans="1:67" ht="17.399999999999999" thickBot="1" x14ac:dyDescent="0.35">
      <c r="A288" s="23"/>
      <c r="B288" s="20" t="s">
        <v>6</v>
      </c>
      <c r="C288" s="36" t="str">
        <f>LOOKUP(C284, {0,25,26,27,28,29,30,31,32,33,34,35,36,37,38,39,40,41,42,43,44,45,50}, {"0","1","1.2","1.4","1.6","1.8","2.00","2.20","2.40","2.60","2.80","3.00","3.20","3.40","3.60","3.80","4.00","4.00","4.00","4.00","4.00","4.00","4.00"})</f>
        <v>0</v>
      </c>
      <c r="D288" s="12" t="str">
        <f>LOOKUP(D284,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288" s="12" t="str">
        <f>LOOKUP(E284,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288" s="12" t="str">
        <f>LOOKUP(F284,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288" s="12" t="str">
        <f>LOOKUP(G284,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288" s="12" t="str">
        <f>LOOKUP(H284,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I288" s="14"/>
      <c r="J288" s="49"/>
      <c r="K288" s="73"/>
      <c r="L288" s="76"/>
      <c r="AI288" s="36" t="str">
        <f>LOOKUP(AI284, {0,25,26,27,28,29,30,31,32,33,34,35,36,37,38,39,40,41,42,43,44,45,50}, {"0","1","1.2","1.4","1.6","1.8","2.00","2.20","2.40","2.60","2.80","3.00","3.20","3.40","3.60","3.80","4.00","4.00","4.00","4.00","4.00","4.00","4.00"})</f>
        <v>0</v>
      </c>
      <c r="AJ288" s="12" t="str">
        <f>LOOKUP(AJ284,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288" s="12" t="str">
        <f>LOOKUP(AK284,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288" s="12" t="str">
        <f>LOOKUP(AL284,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288" s="12" t="str">
        <f>LOOKUP(AM284,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288" s="12" t="str">
        <f>LOOKUP(AN284,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O288" s="46"/>
      <c r="AP288" s="49"/>
      <c r="AQ288" s="52"/>
      <c r="AR288" s="55"/>
      <c r="AS288" s="43"/>
      <c r="AT288" s="12" t="str">
        <f>LOOKUP(AT284,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288" s="12" t="str">
        <f>LOOKUP(AU284,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288" s="12" t="str">
        <f>LOOKUP(AV284,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288" s="12" t="str">
        <f>LOOKUP(AW284,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288" s="12" t="str">
        <f>LOOKUP(AX284,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288" s="12" t="str">
        <f>LOOKUP(AY284,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288" s="46"/>
      <c r="BA288" s="49"/>
      <c r="BB288" s="52"/>
      <c r="BC288" s="55"/>
      <c r="BD288" s="43"/>
      <c r="BE288" s="12" t="str">
        <f>LOOKUP(BE284,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288" s="12" t="str">
        <f>LOOKUP(BF284,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288" s="12" t="str">
        <f>LOOKUP(BG284,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288" s="12" t="str">
        <f>LOOKUP(BH284,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288" s="12" t="str">
        <f>LOOKUP(BI284,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288" s="12" t="str">
        <f>LOOKUP(BJ284,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288" s="46"/>
      <c r="BL288" s="49"/>
      <c r="BM288" s="52"/>
      <c r="BN288" s="55"/>
      <c r="BO288" s="43"/>
    </row>
    <row r="289" spans="1:67" ht="16.8" x14ac:dyDescent="0.3">
      <c r="A289" s="21">
        <v>48</v>
      </c>
      <c r="B289" s="17" t="s">
        <v>11</v>
      </c>
      <c r="C289" s="24">
        <v>2</v>
      </c>
      <c r="D289" s="7">
        <v>3</v>
      </c>
      <c r="E289" s="7">
        <v>3</v>
      </c>
      <c r="F289" s="7">
        <v>3</v>
      </c>
      <c r="G289" s="7">
        <v>3</v>
      </c>
      <c r="H289" s="7">
        <v>3</v>
      </c>
      <c r="I289" s="16">
        <f>SUM(C289:H289)</f>
        <v>17</v>
      </c>
      <c r="J289" s="47">
        <f>I290*100/600</f>
        <v>8</v>
      </c>
      <c r="K289" s="71">
        <f>(C289*C294+D289*D294+E289*E294+F289*F294+G289*G294+H289*H294)/(C289+D289+E289+F289+G289+H289)</f>
        <v>0</v>
      </c>
      <c r="L289" s="74" t="str">
        <f>LOOKUP(K289,{0,1},{"Dropped Out"," Promoted"})</f>
        <v>Dropped Out</v>
      </c>
      <c r="AI289" s="24">
        <v>2</v>
      </c>
      <c r="AJ289" s="25">
        <v>3</v>
      </c>
      <c r="AK289" s="25">
        <v>3</v>
      </c>
      <c r="AL289" s="25">
        <v>3</v>
      </c>
      <c r="AM289" s="25">
        <v>3</v>
      </c>
      <c r="AN289" s="26">
        <v>3</v>
      </c>
      <c r="AO289" s="44">
        <f>SUM(AI290,AJ290,AK290,,AL290,AM290,AN290)</f>
        <v>0</v>
      </c>
      <c r="AP289" s="47">
        <f>AO289*100/550</f>
        <v>0</v>
      </c>
      <c r="AQ289" s="50">
        <f>(AI289*AI294+AJ289*AJ294+AK289*AK294+AL289*AL294+AM289*AM294+AN289*AN294)/(AI289+AJ289+AK289+AL289+AM289+AN289)</f>
        <v>0</v>
      </c>
      <c r="AR289" s="53">
        <f>(C289*C294+D289*D294+E289*E294+F289*F294+H289*H294+G289*G294++AI289*AI294+AJ289*AJ294+AK289*AK294+AL289*AL294+AM289*AM294+AN289*AN294)/(C289+D289+E289+F289+H289+G289+AI289+AJ289+AK289+AL289+AM289+AN289)</f>
        <v>0</v>
      </c>
      <c r="AS289" s="41" t="str">
        <f>LOOKUP(AR289,{0,1.5},{"Dropped Out","Promoted"})</f>
        <v>Dropped Out</v>
      </c>
      <c r="AT289" s="24">
        <v>3</v>
      </c>
      <c r="AU289" s="25">
        <v>3</v>
      </c>
      <c r="AV289" s="25">
        <v>3</v>
      </c>
      <c r="AW289" s="25">
        <v>3</v>
      </c>
      <c r="AX289" s="25">
        <v>3</v>
      </c>
      <c r="AY289" s="26">
        <v>3</v>
      </c>
      <c r="AZ289" s="44">
        <f>SUM(AT290,AU290,AV290,,AW290,AX290,AY290)</f>
        <v>0</v>
      </c>
      <c r="BA289" s="47">
        <f>AZ289*100/600</f>
        <v>0</v>
      </c>
      <c r="BB289" s="50">
        <f>(AT289*AT294+AU289*AU294+AV289*AV294+AW289*AW294+AX289*AX294+AY289*AY294)/(AT289+AU289+AV289+AW289+AX289+AY289)</f>
        <v>0</v>
      </c>
      <c r="BC289" s="53">
        <f>(C289*C294+D289*D294+E289*E294+F289*F294+H289*H294+G289*G294+AI289*AI294+AJ289*AJ294+AK289*AK294+AL289*AL294+AM289*AM294+AN289*AN294+AT289*AT294+AU289*AU294+AV289*AV294+AW289*AW294+AX289*AX294+AY289*AY294)/(C289+D289+E289+F289+H289+G289+AI289+AJ289+AK289+AL289+AM289+AN289+AT289+AU289+AV289+AW289+AX289+AY289)</f>
        <v>0</v>
      </c>
      <c r="BD289" s="41" t="str">
        <f>LOOKUP(BC289,{0,1.75},{"Dropped Out","Promoted"})</f>
        <v>Dropped Out</v>
      </c>
      <c r="BE289" s="24">
        <v>3</v>
      </c>
      <c r="BF289" s="25">
        <v>3</v>
      </c>
      <c r="BG289" s="25">
        <v>3</v>
      </c>
      <c r="BH289" s="25">
        <v>3</v>
      </c>
      <c r="BI289" s="25">
        <v>3</v>
      </c>
      <c r="BJ289" s="26">
        <v>3</v>
      </c>
      <c r="BK289" s="44">
        <f>SUM(BE290,BF290,BG290,,BH290,BI290,BJ290)</f>
        <v>0</v>
      </c>
      <c r="BL289" s="47">
        <f>BK289*100/600</f>
        <v>0</v>
      </c>
      <c r="BM289" s="50">
        <f>(BE289*BE294+BF289*BF294+BG289*BG294+BH289*BH294+BI289*BI294+BJ289*BJ294)/(BE289+BF289+BG289+BH289+BI289+BJ289)</f>
        <v>0</v>
      </c>
      <c r="BN289" s="53">
        <f>(C289*C294+D289*D294+E289*E294+F289*F294+H289*H294+G289*G294+AI289*AI294+AJ289*AJ294+AK289*AK294+AL289*AL294+AM289*AM294+AN289*AN294+AT289*AT294+AU289*AU294+AV289*AV294+AW289*AW294+AX289*AX294+AY289*AY294+BE289*BE294+BF289*BF294+BG289*BG294+BH289*BH294+BI289*BI294+BJ289*BJ294)/(C289+D289+E289+F289+H289+G289+AI289+AJ289+AK289+AL289+AM289+AN289+AT289+AU289+AV289+AW289+AX289+AY289+BE289+BF289+BG289+BH289+BI289+BJ289)</f>
        <v>0</v>
      </c>
      <c r="BO289" s="41" t="str">
        <f>LOOKUP(BN289,{0,2},{"Dropped Out","Promoted"})</f>
        <v>Dropped Out</v>
      </c>
    </row>
    <row r="290" spans="1:67" ht="16.8" x14ac:dyDescent="0.3">
      <c r="A290" s="22" t="s">
        <v>71</v>
      </c>
      <c r="B290" s="18" t="s">
        <v>12</v>
      </c>
      <c r="C290" s="7">
        <v>0</v>
      </c>
      <c r="D290" s="7">
        <v>0</v>
      </c>
      <c r="E290" s="7">
        <v>14</v>
      </c>
      <c r="F290" s="7">
        <v>7</v>
      </c>
      <c r="G290" s="7">
        <v>19</v>
      </c>
      <c r="H290" s="7">
        <v>8</v>
      </c>
      <c r="I290" s="35">
        <f>SUM(C290:H290)</f>
        <v>48</v>
      </c>
      <c r="J290" s="48"/>
      <c r="K290" s="72"/>
      <c r="L290" s="75"/>
      <c r="AI290" s="7"/>
      <c r="AJ290" s="7"/>
      <c r="AK290" s="7"/>
      <c r="AL290" s="7"/>
      <c r="AM290" s="7"/>
      <c r="AN290" s="7"/>
      <c r="AO290" s="45"/>
      <c r="AP290" s="48"/>
      <c r="AQ290" s="51"/>
      <c r="AR290" s="54"/>
      <c r="AS290" s="42"/>
      <c r="AT290" s="7"/>
      <c r="AU290" s="7"/>
      <c r="AV290" s="7"/>
      <c r="AW290" s="7"/>
      <c r="AX290" s="7"/>
      <c r="AY290" s="7"/>
      <c r="AZ290" s="45"/>
      <c r="BA290" s="48"/>
      <c r="BB290" s="51"/>
      <c r="BC290" s="54"/>
      <c r="BD290" s="42"/>
      <c r="BE290" s="7"/>
      <c r="BF290" s="7"/>
      <c r="BG290" s="7"/>
      <c r="BH290" s="7"/>
      <c r="BI290" s="7"/>
      <c r="BJ290" s="7"/>
      <c r="BK290" s="45"/>
      <c r="BL290" s="48"/>
      <c r="BM290" s="51"/>
      <c r="BN290" s="54"/>
      <c r="BO290" s="42"/>
    </row>
    <row r="291" spans="1:67" ht="16.8" x14ac:dyDescent="0.3">
      <c r="A291" s="22"/>
      <c r="B291" s="18"/>
      <c r="C291" s="7"/>
      <c r="D291" s="7"/>
      <c r="E291" s="7"/>
      <c r="F291" s="7"/>
      <c r="G291" s="7"/>
      <c r="H291" s="7"/>
      <c r="I291" s="13"/>
      <c r="J291" s="48"/>
      <c r="K291" s="72"/>
      <c r="L291" s="75"/>
      <c r="AI291" s="7"/>
      <c r="AJ291" s="7"/>
      <c r="AK291" s="7"/>
      <c r="AL291" s="7"/>
      <c r="AM291" s="7"/>
      <c r="AN291" s="7"/>
      <c r="AO291" s="45"/>
      <c r="AP291" s="48"/>
      <c r="AQ291" s="51"/>
      <c r="AR291" s="54"/>
      <c r="AS291" s="42"/>
      <c r="AT291" s="7"/>
      <c r="AU291" s="7"/>
      <c r="AV291" s="7"/>
      <c r="AW291" s="7"/>
      <c r="AX291" s="7"/>
      <c r="AY291" s="7"/>
      <c r="AZ291" s="45"/>
      <c r="BA291" s="48"/>
      <c r="BB291" s="51"/>
      <c r="BC291" s="54"/>
      <c r="BD291" s="42"/>
      <c r="BE291" s="7"/>
      <c r="BF291" s="7"/>
      <c r="BG291" s="7"/>
      <c r="BH291" s="7"/>
      <c r="BI291" s="7"/>
      <c r="BJ291" s="7"/>
      <c r="BK291" s="45"/>
      <c r="BL291" s="48"/>
      <c r="BM291" s="51"/>
      <c r="BN291" s="54"/>
      <c r="BO291" s="42"/>
    </row>
    <row r="292" spans="1:67" ht="16.8" x14ac:dyDescent="0.3">
      <c r="A292" s="22"/>
      <c r="B292" s="19"/>
      <c r="C292" s="7"/>
      <c r="D292" s="7"/>
      <c r="E292" s="7"/>
      <c r="F292" s="7"/>
      <c r="G292" s="7"/>
      <c r="H292" s="7"/>
      <c r="I292" s="13"/>
      <c r="J292" s="48"/>
      <c r="K292" s="72"/>
      <c r="L292" s="75"/>
      <c r="AI292" s="7"/>
      <c r="AJ292" s="7"/>
      <c r="AK292" s="7"/>
      <c r="AL292" s="7"/>
      <c r="AM292" s="7"/>
      <c r="AN292" s="7"/>
      <c r="AO292" s="45"/>
      <c r="AP292" s="48"/>
      <c r="AQ292" s="51"/>
      <c r="AR292" s="54"/>
      <c r="AS292" s="42"/>
      <c r="AT292" s="7"/>
      <c r="AU292" s="7"/>
      <c r="AV292" s="7"/>
      <c r="AW292" s="7"/>
      <c r="AX292" s="7"/>
      <c r="AY292" s="7"/>
      <c r="AZ292" s="45"/>
      <c r="BA292" s="48"/>
      <c r="BB292" s="51"/>
      <c r="BC292" s="54"/>
      <c r="BD292" s="42"/>
      <c r="BE292" s="7"/>
      <c r="BF292" s="7"/>
      <c r="BG292" s="7"/>
      <c r="BH292" s="7"/>
      <c r="BI292" s="7"/>
      <c r="BJ292" s="7"/>
      <c r="BK292" s="45"/>
      <c r="BL292" s="48"/>
      <c r="BM292" s="51"/>
      <c r="BN292" s="54"/>
      <c r="BO292" s="42"/>
    </row>
    <row r="293" spans="1:67" ht="16.8" x14ac:dyDescent="0.3">
      <c r="A293" s="22"/>
      <c r="B293" s="19" t="s">
        <v>5</v>
      </c>
      <c r="C293" s="9" t="str">
        <f>LOOKUP(C290,{0,25,30,32,33,35,37,38,40,43,45},{"F","D","C-","C","C+","B-","B","B+","A-","A","A+"})</f>
        <v>F</v>
      </c>
      <c r="D293" s="9" t="str">
        <f>LOOKUP(D290, {0,50,60,63,66,70,73,75,80,85,90}, {"F","D","C-","C","C+","B-","B","B+","A-","A","A+"})</f>
        <v>F</v>
      </c>
      <c r="E293" s="9" t="str">
        <f>LOOKUP(E290, {0,50,60,63,66,70,73,75,80,85,90}, {"F","D","C-","C","C+","B-","B","B+","A-","A","A+"})</f>
        <v>F</v>
      </c>
      <c r="F293" s="9" t="str">
        <f>LOOKUP(F290, {0,50,60,63,66,70,73,75,80,85,90}, {"F","D","C-","C","C+","B-","B","B+","A-","A","A+"})</f>
        <v>F</v>
      </c>
      <c r="G293" s="9" t="str">
        <f>LOOKUP(G290, {0,50,60,63,66,70,73,75,80,85,90}, {"F","D","C-","C","C+","B-","B","B+","A-","A","A+"})</f>
        <v>F</v>
      </c>
      <c r="H293" s="9" t="str">
        <f>LOOKUP(H290, {0,50,60,63,66,70,73,75,80,85,90}, {"F","D","C-","C","C+","B-","B","B+","A-","A","A+"})</f>
        <v>F</v>
      </c>
      <c r="I293" s="13"/>
      <c r="J293" s="48"/>
      <c r="K293" s="72"/>
      <c r="L293" s="75"/>
      <c r="AI293" s="9" t="str">
        <f>LOOKUP(AI290,{0,25,30,32,33,35,37,38,40,43,45},{"F","D","C-","C","C+","B-","B","B+","A-","A","A+"})</f>
        <v>F</v>
      </c>
      <c r="AJ293" s="9" t="str">
        <f>LOOKUP(AJ290, {0,50,60,63,66,70,73,75,80,85,90}, {"F","D","C-","C","C+","B-","B","B+","A-","A","A+"})</f>
        <v>F</v>
      </c>
      <c r="AK293" s="9" t="str">
        <f>LOOKUP(AK290, {0,50,60,63,66,70,73,75,80,85,90}, {"F","D","C-","C","C+","B-","B","B+","A-","A","A+"})</f>
        <v>F</v>
      </c>
      <c r="AL293" s="9" t="str">
        <f>LOOKUP(AL290, {0,50,60,63,66,70,73,75,80,85,90}, {"F","D","C-","C","C+","B-","B","B+","A-","A","A+"})</f>
        <v>F</v>
      </c>
      <c r="AM293" s="9" t="str">
        <f>LOOKUP(AM290, {0,50,60,63,66,70,73,75,80,85,90}, {"F","D","C-","C","C+","B-","B","B+","A-","A","A+"})</f>
        <v>F</v>
      </c>
      <c r="AN293" s="9" t="str">
        <f>LOOKUP(AN290, {0,50,60,63,66,70,73,75,80,85,90}, {"F","D","C-","C","C+","B-","B","B+","A-","A","A+"})</f>
        <v>F</v>
      </c>
      <c r="AO293" s="45"/>
      <c r="AP293" s="48"/>
      <c r="AQ293" s="51"/>
      <c r="AR293" s="54"/>
      <c r="AS293" s="42"/>
      <c r="AT293" s="9" t="str">
        <f>LOOKUP(AT290, {0,50,60,63,66,70,73,75,80,85,90}, {"F","D","C-","C","C+","B-","B","B+","A-","A","A+"})</f>
        <v>F</v>
      </c>
      <c r="AU293" s="9" t="str">
        <f>LOOKUP(AU290, {0,50,60,63,66,70,73,75,80,85,90}, {"F","D","C-","C","C+","B-","B","B+","A-","A","A+"})</f>
        <v>F</v>
      </c>
      <c r="AV293" s="9" t="str">
        <f>LOOKUP(AV290, {0,50,60,63,66,70,73,75,80,85,90}, {"F","D","C-","C","C+","B-","B","B+","A-","A","A+"})</f>
        <v>F</v>
      </c>
      <c r="AW293" s="9" t="str">
        <f>LOOKUP(AW290, {0,50,60,63,66,70,73,75,80,85,90}, {"F","D","C-","C","C+","B-","B","B+","A-","A","A+"})</f>
        <v>F</v>
      </c>
      <c r="AX293" s="9" t="str">
        <f>LOOKUP(AX290, {0,50,60,63,66,70,73,75,80,85,90}, {"F","D","C-","C","C+","B-","B","B+","A-","A","A+"})</f>
        <v>F</v>
      </c>
      <c r="AY293" s="9" t="str">
        <f>LOOKUP(AY290, {0,50,60,63,66,70,73,75,80,85,90}, {"F","D","C-","C","C+","B-","B","B+","A-","A","A+"})</f>
        <v>F</v>
      </c>
      <c r="AZ293" s="45"/>
      <c r="BA293" s="48"/>
      <c r="BB293" s="51"/>
      <c r="BC293" s="54"/>
      <c r="BD293" s="42"/>
      <c r="BE293" s="9" t="str">
        <f>LOOKUP(BE290, {0,50,60,63,66,70,73,75,80,85,90}, {"F","D","C-","C","C+","B-","B","B+","A-","A","A+"})</f>
        <v>F</v>
      </c>
      <c r="BF293" s="9" t="str">
        <f>LOOKUP(BF290, {0,50,60,63,66,70,73,75,80,85,90}, {"F","D","C-","C","C+","B-","B","B+","A-","A","A+"})</f>
        <v>F</v>
      </c>
      <c r="BG293" s="9" t="str">
        <f>LOOKUP(BG290, {0,50,60,63,66,70,73,75,80,85,90}, {"F","D","C-","C","C+","B-","B","B+","A-","A","A+"})</f>
        <v>F</v>
      </c>
      <c r="BH293" s="9" t="str">
        <f>LOOKUP(BH290, {0,50,60,63,66,70,73,75,80,85,90}, {"F","D","C-","C","C+","B-","B","B+","A-","A","A+"})</f>
        <v>F</v>
      </c>
      <c r="BI293" s="9" t="str">
        <f>LOOKUP(BI290, {0,50,60,63,66,70,73,75,80,85,90}, {"F","D","C-","C","C+","B-","B","B+","A-","A","A+"})</f>
        <v>F</v>
      </c>
      <c r="BJ293" s="9" t="str">
        <f>LOOKUP(BJ290, {0,50,60,63,66,70,73,75,80,85,90}, {"F","D","C-","C","C+","B-","B","B+","A-","A","A+"})</f>
        <v>F</v>
      </c>
      <c r="BK293" s="45"/>
      <c r="BL293" s="48"/>
      <c r="BM293" s="51"/>
      <c r="BN293" s="54"/>
      <c r="BO293" s="42"/>
    </row>
    <row r="294" spans="1:67" ht="17.399999999999999" thickBot="1" x14ac:dyDescent="0.35">
      <c r="A294" s="23"/>
      <c r="B294" s="20" t="s">
        <v>6</v>
      </c>
      <c r="C294" s="36" t="str">
        <f>LOOKUP(C290, {0,25,26,27,28,29,30,31,32,33,34,35,36,37,38,39,40,41,42,43,44,45,50}, {"0","1","1.2","1.4","1.6","1.8","2.00","2.20","2.40","2.60","2.80","3.00","3.20","3.40","3.60","3.80","4.00","4.00","4.00","4.00","4.00","4.00","4.00"})</f>
        <v>0</v>
      </c>
      <c r="D294" s="12" t="str">
        <f>LOOKUP(D290,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294" s="12" t="str">
        <f>LOOKUP(E290,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294" s="12" t="str">
        <f>LOOKUP(F290,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294" s="12" t="str">
        <f>LOOKUP(G290,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294" s="12" t="str">
        <f>LOOKUP(H290,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I294" s="14"/>
      <c r="J294" s="49"/>
      <c r="K294" s="73"/>
      <c r="L294" s="76"/>
      <c r="AI294" s="36" t="str">
        <f>LOOKUP(AI290, {0,25,26,27,28,29,30,31,32,33,34,35,36,37,38,39,40,41,42,43,44,45,50}, {"0","1","1.2","1.4","1.6","1.8","2.00","2.20","2.40","2.60","2.80","3.00","3.20","3.40","3.60","3.80","4.00","4.00","4.00","4.00","4.00","4.00","4.00"})</f>
        <v>0</v>
      </c>
      <c r="AJ294" s="12" t="str">
        <f>LOOKUP(AJ290,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294" s="12" t="str">
        <f>LOOKUP(AK290,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294" s="12" t="str">
        <f>LOOKUP(AL290,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294" s="12" t="str">
        <f>LOOKUP(AM290,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294" s="12" t="str">
        <f>LOOKUP(AN290,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O294" s="46"/>
      <c r="AP294" s="49"/>
      <c r="AQ294" s="52"/>
      <c r="AR294" s="55"/>
      <c r="AS294" s="43"/>
      <c r="AT294" s="12" t="str">
        <f>LOOKUP(AT290,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294" s="12" t="str">
        <f>LOOKUP(AU290,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294" s="12" t="str">
        <f>LOOKUP(AV290,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294" s="12" t="str">
        <f>LOOKUP(AW290,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294" s="12" t="str">
        <f>LOOKUP(AX290,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294" s="12" t="str">
        <f>LOOKUP(AY290,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294" s="46"/>
      <c r="BA294" s="49"/>
      <c r="BB294" s="52"/>
      <c r="BC294" s="55"/>
      <c r="BD294" s="43"/>
      <c r="BE294" s="12" t="str">
        <f>LOOKUP(BE290,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294" s="12" t="str">
        <f>LOOKUP(BF290,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294" s="12" t="str">
        <f>LOOKUP(BG290,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294" s="12" t="str">
        <f>LOOKUP(BH290,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294" s="12" t="str">
        <f>LOOKUP(BI290,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294" s="12" t="str">
        <f>LOOKUP(BJ290,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294" s="46"/>
      <c r="BL294" s="49"/>
      <c r="BM294" s="52"/>
      <c r="BN294" s="55"/>
      <c r="BO294" s="43"/>
    </row>
    <row r="295" spans="1:67" ht="16.8" x14ac:dyDescent="0.3">
      <c r="A295" s="21">
        <v>49</v>
      </c>
      <c r="B295" s="17" t="s">
        <v>11</v>
      </c>
      <c r="C295" s="24">
        <v>2</v>
      </c>
      <c r="D295" s="7">
        <v>3</v>
      </c>
      <c r="E295" s="7">
        <v>3</v>
      </c>
      <c r="F295" s="7">
        <v>3</v>
      </c>
      <c r="G295" s="7">
        <v>3</v>
      </c>
      <c r="H295" s="7">
        <v>3</v>
      </c>
      <c r="I295" s="16">
        <f>SUM(C295:H295)</f>
        <v>17</v>
      </c>
      <c r="J295" s="47">
        <f>I296*100/600</f>
        <v>16.666666666666668</v>
      </c>
      <c r="K295" s="71">
        <f>(C295*C300+D295*D300+E295*E300+F295*F300+G295*G300+H295*H300)/(C295+D295+E295+F295+G295+H295)</f>
        <v>0</v>
      </c>
      <c r="L295" s="74" t="str">
        <f>LOOKUP(K295,{0,1},{"Dropped Out"," Promoted"})</f>
        <v>Dropped Out</v>
      </c>
      <c r="AI295" s="24">
        <v>2</v>
      </c>
      <c r="AJ295" s="25">
        <v>3</v>
      </c>
      <c r="AK295" s="25">
        <v>3</v>
      </c>
      <c r="AL295" s="25">
        <v>3</v>
      </c>
      <c r="AM295" s="25">
        <v>3</v>
      </c>
      <c r="AN295" s="26">
        <v>3</v>
      </c>
      <c r="AO295" s="44">
        <f>SUM(AI296,AJ296,AK296,,AL296,AM296,AN296)</f>
        <v>0</v>
      </c>
      <c r="AP295" s="47">
        <f>AO295*100/550</f>
        <v>0</v>
      </c>
      <c r="AQ295" s="50">
        <f>(AI295*AI300+AJ295*AJ300+AK295*AK300+AL295*AL300+AM295*AM300+AN295*AN300)/(AI295+AJ295+AK295+AL295+AM295+AN295)</f>
        <v>0</v>
      </c>
      <c r="AR295" s="53">
        <f>(C295*C300+D295*D300+E295*E300+F295*F300+H295*H300+G295*G300++AI295*AI300+AJ295*AJ300+AK295*AK300+AL295*AL300+AM295*AM300+AN295*AN300)/(C295+D295+E295+F295+H295+G295+AI295+AJ295+AK295+AL295+AM295+AN295)</f>
        <v>0</v>
      </c>
      <c r="AS295" s="41" t="str">
        <f>LOOKUP(AR295,{0,1.5},{"Dropped Out","Promoted"})</f>
        <v>Dropped Out</v>
      </c>
      <c r="AT295" s="24">
        <v>3</v>
      </c>
      <c r="AU295" s="25">
        <v>3</v>
      </c>
      <c r="AV295" s="25">
        <v>3</v>
      </c>
      <c r="AW295" s="25">
        <v>3</v>
      </c>
      <c r="AX295" s="25">
        <v>3</v>
      </c>
      <c r="AY295" s="26">
        <v>3</v>
      </c>
      <c r="AZ295" s="44">
        <f>SUM(AT296,AU296,AV296,,AW296,AX296,AY296)</f>
        <v>0</v>
      </c>
      <c r="BA295" s="47">
        <f>AZ295*100/600</f>
        <v>0</v>
      </c>
      <c r="BB295" s="50">
        <f>(AT295*AT300+AU295*AU300+AV295*AV300+AW295*AW300+AX295*AX300+AY295*AY300)/(AT295+AU295+AV295+AW295+AX295+AY295)</f>
        <v>0</v>
      </c>
      <c r="BC295" s="53">
        <f>(C295*C300+D295*D300+E295*E300+F295*F300+H295*H300+G295*G300+AI295*AI300+AJ295*AJ300+AK295*AK300+AL295*AL300+AM295*AM300+AN295*AN300+AT295*AT300+AU295*AU300+AV295*AV300+AW295*AW300+AX295*AX300+AY295*AY300)/(C295+D295+E295+F295+H295+G295+AI295+AJ295+AK295+AL295+AM295+AN295+AT295+AU295+AV295+AW295+AX295+AY295)</f>
        <v>0</v>
      </c>
      <c r="BD295" s="41" t="str">
        <f>LOOKUP(BC295,{0,1.75},{"Dropped Out","Promoted"})</f>
        <v>Dropped Out</v>
      </c>
      <c r="BE295" s="24">
        <v>3</v>
      </c>
      <c r="BF295" s="25">
        <v>3</v>
      </c>
      <c r="BG295" s="25">
        <v>3</v>
      </c>
      <c r="BH295" s="25">
        <v>3</v>
      </c>
      <c r="BI295" s="25">
        <v>3</v>
      </c>
      <c r="BJ295" s="26">
        <v>3</v>
      </c>
      <c r="BK295" s="44">
        <f>SUM(BE296,BF296,BG296,,BH296,BI296,BJ296)</f>
        <v>0</v>
      </c>
      <c r="BL295" s="47">
        <f>BK295*100/600</f>
        <v>0</v>
      </c>
      <c r="BM295" s="50">
        <f>(BE295*BE300+BF295*BF300+BG295*BG300+BH295*BH300+BI295*BI300+BJ295*BJ300)/(BE295+BF295+BG295+BH295+BI295+BJ295)</f>
        <v>0</v>
      </c>
      <c r="BN295" s="53">
        <f>(C295*C300+D295*D300+E295*E300+F295*F300+H295*H300+G295*G300+AI295*AI300+AJ295*AJ300+AK295*AK300+AL295*AL300+AM295*AM300+AN295*AN300+AT295*AT300+AU295*AU300+AV295*AV300+AW295*AW300+AX295*AX300+AY295*AY300+BE295*BE300+BF295*BF300+BG295*BG300+BH295*BH300+BI295*BI300+BJ295*BJ300)/(C295+D295+E295+F295+H295+G295+AI295+AJ295+AK295+AL295+AM295+AN295+AT295+AU295+AV295+AW295+AX295+AY295+BE295+BF295+BG295+BH295+BI295+BJ295)</f>
        <v>0</v>
      </c>
      <c r="BO295" s="41" t="str">
        <f>LOOKUP(BN295,{0,2},{"Dropped Out","Promoted"})</f>
        <v>Dropped Out</v>
      </c>
    </row>
    <row r="296" spans="1:67" ht="16.8" x14ac:dyDescent="0.3">
      <c r="A296" s="22" t="s">
        <v>72</v>
      </c>
      <c r="B296" s="18" t="s">
        <v>12</v>
      </c>
      <c r="C296" s="7">
        <v>22</v>
      </c>
      <c r="D296" s="7">
        <v>7</v>
      </c>
      <c r="E296" s="7">
        <v>20</v>
      </c>
      <c r="F296" s="7">
        <v>7</v>
      </c>
      <c r="G296" s="7">
        <v>23</v>
      </c>
      <c r="H296" s="7">
        <v>21</v>
      </c>
      <c r="I296" s="35">
        <f>SUM(C296:H296)</f>
        <v>100</v>
      </c>
      <c r="J296" s="48"/>
      <c r="K296" s="72"/>
      <c r="L296" s="75"/>
      <c r="AI296" s="7"/>
      <c r="AJ296" s="7"/>
      <c r="AK296" s="7"/>
      <c r="AL296" s="7"/>
      <c r="AM296" s="7"/>
      <c r="AN296" s="7"/>
      <c r="AO296" s="45"/>
      <c r="AP296" s="48"/>
      <c r="AQ296" s="51"/>
      <c r="AR296" s="54"/>
      <c r="AS296" s="42"/>
      <c r="AT296" s="7"/>
      <c r="AU296" s="7"/>
      <c r="AV296" s="7"/>
      <c r="AW296" s="7"/>
      <c r="AX296" s="7"/>
      <c r="AY296" s="7"/>
      <c r="AZ296" s="45"/>
      <c r="BA296" s="48"/>
      <c r="BB296" s="51"/>
      <c r="BC296" s="54"/>
      <c r="BD296" s="42"/>
      <c r="BE296" s="7"/>
      <c r="BF296" s="7"/>
      <c r="BG296" s="7"/>
      <c r="BH296" s="7"/>
      <c r="BI296" s="7"/>
      <c r="BJ296" s="7"/>
      <c r="BK296" s="45"/>
      <c r="BL296" s="48"/>
      <c r="BM296" s="51"/>
      <c r="BN296" s="54"/>
      <c r="BO296" s="42"/>
    </row>
    <row r="297" spans="1:67" ht="16.8" x14ac:dyDescent="0.3">
      <c r="A297" s="22"/>
      <c r="B297" s="18"/>
      <c r="C297" s="7"/>
      <c r="D297" s="7"/>
      <c r="E297" s="7"/>
      <c r="F297" s="7"/>
      <c r="G297" s="7"/>
      <c r="H297" s="7"/>
      <c r="I297" s="13"/>
      <c r="J297" s="48"/>
      <c r="K297" s="72"/>
      <c r="L297" s="75"/>
      <c r="AI297" s="7"/>
      <c r="AJ297" s="7"/>
      <c r="AK297" s="7"/>
      <c r="AL297" s="7"/>
      <c r="AM297" s="7"/>
      <c r="AN297" s="7"/>
      <c r="AO297" s="45"/>
      <c r="AP297" s="48"/>
      <c r="AQ297" s="51"/>
      <c r="AR297" s="54"/>
      <c r="AS297" s="42"/>
      <c r="AT297" s="7"/>
      <c r="AU297" s="7"/>
      <c r="AV297" s="7"/>
      <c r="AW297" s="7"/>
      <c r="AX297" s="7"/>
      <c r="AY297" s="7"/>
      <c r="AZ297" s="45"/>
      <c r="BA297" s="48"/>
      <c r="BB297" s="51"/>
      <c r="BC297" s="54"/>
      <c r="BD297" s="42"/>
      <c r="BE297" s="7"/>
      <c r="BF297" s="7"/>
      <c r="BG297" s="7"/>
      <c r="BH297" s="7"/>
      <c r="BI297" s="7"/>
      <c r="BJ297" s="7"/>
      <c r="BK297" s="45"/>
      <c r="BL297" s="48"/>
      <c r="BM297" s="51"/>
      <c r="BN297" s="54"/>
      <c r="BO297" s="42"/>
    </row>
    <row r="298" spans="1:67" ht="16.8" x14ac:dyDescent="0.3">
      <c r="A298" s="22"/>
      <c r="B298" s="19"/>
      <c r="C298" s="7"/>
      <c r="D298" s="7"/>
      <c r="E298" s="7"/>
      <c r="F298" s="7"/>
      <c r="G298" s="7"/>
      <c r="H298" s="7"/>
      <c r="I298" s="13"/>
      <c r="J298" s="48"/>
      <c r="K298" s="72"/>
      <c r="L298" s="75"/>
      <c r="AI298" s="7"/>
      <c r="AJ298" s="7"/>
      <c r="AK298" s="7"/>
      <c r="AL298" s="7"/>
      <c r="AM298" s="7"/>
      <c r="AN298" s="7"/>
      <c r="AO298" s="45"/>
      <c r="AP298" s="48"/>
      <c r="AQ298" s="51"/>
      <c r="AR298" s="54"/>
      <c r="AS298" s="42"/>
      <c r="AT298" s="7"/>
      <c r="AU298" s="7"/>
      <c r="AV298" s="7"/>
      <c r="AW298" s="7"/>
      <c r="AX298" s="7"/>
      <c r="AY298" s="7"/>
      <c r="AZ298" s="45"/>
      <c r="BA298" s="48"/>
      <c r="BB298" s="51"/>
      <c r="BC298" s="54"/>
      <c r="BD298" s="42"/>
      <c r="BE298" s="7"/>
      <c r="BF298" s="7"/>
      <c r="BG298" s="7"/>
      <c r="BH298" s="7"/>
      <c r="BI298" s="7"/>
      <c r="BJ298" s="7"/>
      <c r="BK298" s="45"/>
      <c r="BL298" s="48"/>
      <c r="BM298" s="51"/>
      <c r="BN298" s="54"/>
      <c r="BO298" s="42"/>
    </row>
    <row r="299" spans="1:67" ht="16.8" x14ac:dyDescent="0.3">
      <c r="A299" s="22"/>
      <c r="B299" s="19" t="s">
        <v>5</v>
      </c>
      <c r="C299" s="9" t="str">
        <f>LOOKUP(C296,{0,25,30,32,33,35,37,38,40,43,45},{"F","D","C-","C","C+","B-","B","B+","A-","A","A+"})</f>
        <v>F</v>
      </c>
      <c r="D299" s="9" t="str">
        <f>LOOKUP(D296, {0,50,60,63,66,70,73,75,80,85,90}, {"F","D","C-","C","C+","B-","B","B+","A-","A","A+"})</f>
        <v>F</v>
      </c>
      <c r="E299" s="9" t="str">
        <f>LOOKUP(E296, {0,50,60,63,66,70,73,75,80,85,90}, {"F","D","C-","C","C+","B-","B","B+","A-","A","A+"})</f>
        <v>F</v>
      </c>
      <c r="F299" s="9" t="str">
        <f>LOOKUP(F296, {0,50,60,63,66,70,73,75,80,85,90}, {"F","D","C-","C","C+","B-","B","B+","A-","A","A+"})</f>
        <v>F</v>
      </c>
      <c r="G299" s="9" t="str">
        <f>LOOKUP(G296, {0,50,60,63,66,70,73,75,80,85,90}, {"F","D","C-","C","C+","B-","B","B+","A-","A","A+"})</f>
        <v>F</v>
      </c>
      <c r="H299" s="9" t="str">
        <f>LOOKUP(H296, {0,50,60,63,66,70,73,75,80,85,90}, {"F","D","C-","C","C+","B-","B","B+","A-","A","A+"})</f>
        <v>F</v>
      </c>
      <c r="I299" s="13"/>
      <c r="J299" s="48"/>
      <c r="K299" s="72"/>
      <c r="L299" s="75"/>
      <c r="AI299" s="9" t="str">
        <f>LOOKUP(AI296,{0,25,30,32,33,35,37,38,40,43,45},{"F","D","C-","C","C+","B-","B","B+","A-","A","A+"})</f>
        <v>F</v>
      </c>
      <c r="AJ299" s="9" t="str">
        <f>LOOKUP(AJ296, {0,50,60,63,66,70,73,75,80,85,90}, {"F","D","C-","C","C+","B-","B","B+","A-","A","A+"})</f>
        <v>F</v>
      </c>
      <c r="AK299" s="9" t="str">
        <f>LOOKUP(AK296, {0,50,60,63,66,70,73,75,80,85,90}, {"F","D","C-","C","C+","B-","B","B+","A-","A","A+"})</f>
        <v>F</v>
      </c>
      <c r="AL299" s="9" t="str">
        <f>LOOKUP(AL296, {0,50,60,63,66,70,73,75,80,85,90}, {"F","D","C-","C","C+","B-","B","B+","A-","A","A+"})</f>
        <v>F</v>
      </c>
      <c r="AM299" s="9" t="str">
        <f>LOOKUP(AM296, {0,50,60,63,66,70,73,75,80,85,90}, {"F","D","C-","C","C+","B-","B","B+","A-","A","A+"})</f>
        <v>F</v>
      </c>
      <c r="AN299" s="9" t="str">
        <f>LOOKUP(AN296, {0,50,60,63,66,70,73,75,80,85,90}, {"F","D","C-","C","C+","B-","B","B+","A-","A","A+"})</f>
        <v>F</v>
      </c>
      <c r="AO299" s="45"/>
      <c r="AP299" s="48"/>
      <c r="AQ299" s="51"/>
      <c r="AR299" s="54"/>
      <c r="AS299" s="42"/>
      <c r="AT299" s="9" t="str">
        <f>LOOKUP(AT296, {0,50,60,63,66,70,73,75,80,85,90}, {"F","D","C-","C","C+","B-","B","B+","A-","A","A+"})</f>
        <v>F</v>
      </c>
      <c r="AU299" s="9" t="str">
        <f>LOOKUP(AU296, {0,50,60,63,66,70,73,75,80,85,90}, {"F","D","C-","C","C+","B-","B","B+","A-","A","A+"})</f>
        <v>F</v>
      </c>
      <c r="AV299" s="9" t="str">
        <f>LOOKUP(AV296, {0,50,60,63,66,70,73,75,80,85,90}, {"F","D","C-","C","C+","B-","B","B+","A-","A","A+"})</f>
        <v>F</v>
      </c>
      <c r="AW299" s="9" t="str">
        <f>LOOKUP(AW296, {0,50,60,63,66,70,73,75,80,85,90}, {"F","D","C-","C","C+","B-","B","B+","A-","A","A+"})</f>
        <v>F</v>
      </c>
      <c r="AX299" s="9" t="str">
        <f>LOOKUP(AX296, {0,50,60,63,66,70,73,75,80,85,90}, {"F","D","C-","C","C+","B-","B","B+","A-","A","A+"})</f>
        <v>F</v>
      </c>
      <c r="AY299" s="9" t="str">
        <f>LOOKUP(AY296, {0,50,60,63,66,70,73,75,80,85,90}, {"F","D","C-","C","C+","B-","B","B+","A-","A","A+"})</f>
        <v>F</v>
      </c>
      <c r="AZ299" s="45"/>
      <c r="BA299" s="48"/>
      <c r="BB299" s="51"/>
      <c r="BC299" s="54"/>
      <c r="BD299" s="42"/>
      <c r="BE299" s="9" t="str">
        <f>LOOKUP(BE296, {0,50,60,63,66,70,73,75,80,85,90}, {"F","D","C-","C","C+","B-","B","B+","A-","A","A+"})</f>
        <v>F</v>
      </c>
      <c r="BF299" s="9" t="str">
        <f>LOOKUP(BF296, {0,50,60,63,66,70,73,75,80,85,90}, {"F","D","C-","C","C+","B-","B","B+","A-","A","A+"})</f>
        <v>F</v>
      </c>
      <c r="BG299" s="9" t="str">
        <f>LOOKUP(BG296, {0,50,60,63,66,70,73,75,80,85,90}, {"F","D","C-","C","C+","B-","B","B+","A-","A","A+"})</f>
        <v>F</v>
      </c>
      <c r="BH299" s="9" t="str">
        <f>LOOKUP(BH296, {0,50,60,63,66,70,73,75,80,85,90}, {"F","D","C-","C","C+","B-","B","B+","A-","A","A+"})</f>
        <v>F</v>
      </c>
      <c r="BI299" s="9" t="str">
        <f>LOOKUP(BI296, {0,50,60,63,66,70,73,75,80,85,90}, {"F","D","C-","C","C+","B-","B","B+","A-","A","A+"})</f>
        <v>F</v>
      </c>
      <c r="BJ299" s="9" t="str">
        <f>LOOKUP(BJ296, {0,50,60,63,66,70,73,75,80,85,90}, {"F","D","C-","C","C+","B-","B","B+","A-","A","A+"})</f>
        <v>F</v>
      </c>
      <c r="BK299" s="45"/>
      <c r="BL299" s="48"/>
      <c r="BM299" s="51"/>
      <c r="BN299" s="54"/>
      <c r="BO299" s="42"/>
    </row>
    <row r="300" spans="1:67" ht="17.399999999999999" thickBot="1" x14ac:dyDescent="0.35">
      <c r="A300" s="23"/>
      <c r="B300" s="20" t="s">
        <v>6</v>
      </c>
      <c r="C300" s="36" t="str">
        <f>LOOKUP(C296, {0,25,26,27,28,29,30,31,32,33,34,35,36,37,38,39,40,41,42,43,44,45,50}, {"0","1","1.2","1.4","1.6","1.8","2.00","2.20","2.40","2.60","2.80","3.00","3.20","3.40","3.60","3.80","4.00","4.00","4.00","4.00","4.00","4.00","4.00"})</f>
        <v>0</v>
      </c>
      <c r="D300" s="12" t="str">
        <f>LOOKUP(D296,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300" s="12" t="str">
        <f>LOOKUP(E296,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300" s="12" t="str">
        <f>LOOKUP(F296,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300" s="12" t="str">
        <f>LOOKUP(G296,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300" s="12" t="str">
        <f>LOOKUP(H296,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I300" s="14"/>
      <c r="J300" s="49"/>
      <c r="K300" s="73"/>
      <c r="L300" s="76"/>
      <c r="AI300" s="36" t="str">
        <f>LOOKUP(AI296, {0,25,26,27,28,29,30,31,32,33,34,35,36,37,38,39,40,41,42,43,44,45,50}, {"0","1","1.2","1.4","1.6","1.8","2.00","2.20","2.40","2.60","2.80","3.00","3.20","3.40","3.60","3.80","4.00","4.00","4.00","4.00","4.00","4.00","4.00"})</f>
        <v>0</v>
      </c>
      <c r="AJ300" s="12" t="str">
        <f>LOOKUP(AJ296,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300" s="12" t="str">
        <f>LOOKUP(AK296,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300" s="12" t="str">
        <f>LOOKUP(AL296,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300" s="12" t="str">
        <f>LOOKUP(AM296,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300" s="12" t="str">
        <f>LOOKUP(AN296,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O300" s="46"/>
      <c r="AP300" s="49"/>
      <c r="AQ300" s="52"/>
      <c r="AR300" s="55"/>
      <c r="AS300" s="43"/>
      <c r="AT300" s="12" t="str">
        <f>LOOKUP(AT296,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300" s="12" t="str">
        <f>LOOKUP(AU296,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300" s="12" t="str">
        <f>LOOKUP(AV296,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300" s="12" t="str">
        <f>LOOKUP(AW296,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300" s="12" t="str">
        <f>LOOKUP(AX296,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300" s="12" t="str">
        <f>LOOKUP(AY296,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300" s="46"/>
      <c r="BA300" s="49"/>
      <c r="BB300" s="52"/>
      <c r="BC300" s="55"/>
      <c r="BD300" s="43"/>
      <c r="BE300" s="12" t="str">
        <f>LOOKUP(BE296,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300" s="12" t="str">
        <f>LOOKUP(BF296,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300" s="12" t="str">
        <f>LOOKUP(BG296,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300" s="12" t="str">
        <f>LOOKUP(BH296,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300" s="12" t="str">
        <f>LOOKUP(BI296,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300" s="12" t="str">
        <f>LOOKUP(BJ296,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300" s="46"/>
      <c r="BL300" s="49"/>
      <c r="BM300" s="52"/>
      <c r="BN300" s="55"/>
      <c r="BO300" s="43"/>
    </row>
    <row r="301" spans="1:67" ht="16.8" x14ac:dyDescent="0.3">
      <c r="A301" s="21">
        <v>50</v>
      </c>
      <c r="B301" s="17" t="s">
        <v>11</v>
      </c>
      <c r="C301" s="24">
        <v>2</v>
      </c>
      <c r="D301" s="7">
        <v>3</v>
      </c>
      <c r="E301" s="7">
        <v>3</v>
      </c>
      <c r="F301" s="7">
        <v>3</v>
      </c>
      <c r="G301" s="7">
        <v>3</v>
      </c>
      <c r="H301" s="7">
        <v>3</v>
      </c>
      <c r="I301" s="16">
        <f>SUM(C301:H301)</f>
        <v>17</v>
      </c>
      <c r="J301" s="47">
        <f>I302*100/600</f>
        <v>60.833333333333336</v>
      </c>
      <c r="K301" s="71">
        <f>(C301*C306+D301*D306+E301*E306+F301*F306+G301*G306+H301*H306)/(C301+D301+E301+F301+G301+H301)</f>
        <v>2.6411764705882348</v>
      </c>
      <c r="L301" s="74" t="str">
        <f>LOOKUP(K301,{0,1},{"Dropped Out"," Promoted"})</f>
        <v xml:space="preserve"> Promoted</v>
      </c>
      <c r="AI301" s="24">
        <v>2</v>
      </c>
      <c r="AJ301" s="25">
        <v>3</v>
      </c>
      <c r="AK301" s="25">
        <v>3</v>
      </c>
      <c r="AL301" s="25">
        <v>3</v>
      </c>
      <c r="AM301" s="25">
        <v>3</v>
      </c>
      <c r="AN301" s="26">
        <v>3</v>
      </c>
      <c r="AO301" s="44">
        <f>SUM(AI302,AJ302,AK302,,AL302,AM302,AN302)</f>
        <v>431</v>
      </c>
      <c r="AP301" s="47">
        <f>AO301*100/550</f>
        <v>78.36363636363636</v>
      </c>
      <c r="AQ301" s="50">
        <f>(AI301*AI306+AJ301*AJ306+AK301*AK306+AL301*AL306+AM301*AM306+AN301*AN306)/(AI301+AJ301+AK301+AL301+AM301+AN301)</f>
        <v>3.388235294117647</v>
      </c>
      <c r="AR301" s="53">
        <f>(C301*C306+D301*D306+E301*E306+F301*F306+H301*H306+G301*G306++AI301*AI306+AJ301*AJ306+AK301*AK306+AL301*AL306+AM301*AM306+AN301*AN306)/(C301+D301+E301+F301+H301+G301+AI301+AJ301+AK301+AL301+AM301+AN301)</f>
        <v>3.0147058823529411</v>
      </c>
      <c r="AS301" s="41" t="str">
        <f>LOOKUP(AR301,{0,1.5},{"Dropped Out","Promoted"})</f>
        <v>Promoted</v>
      </c>
      <c r="AT301" s="24">
        <v>3</v>
      </c>
      <c r="AU301" s="25">
        <v>3</v>
      </c>
      <c r="AV301" s="25">
        <v>3</v>
      </c>
      <c r="AW301" s="25">
        <v>3</v>
      </c>
      <c r="AX301" s="25">
        <v>3</v>
      </c>
      <c r="AY301" s="26">
        <v>3</v>
      </c>
      <c r="AZ301" s="44">
        <f>SUM(AT302,AU302,AV302,,AW302,AX302,AY302)</f>
        <v>472</v>
      </c>
      <c r="BA301" s="47">
        <f>AZ301*100/600</f>
        <v>78.666666666666671</v>
      </c>
      <c r="BB301" s="50">
        <f>(AT301*AT306+AU301*AU306+AV301*AV306+AW301*AW306+AX301*AX306+AY301*AY306)/(AT301+AU301+AV301+AW301+AX301+AY301)</f>
        <v>3.5666666666666669</v>
      </c>
      <c r="BC301" s="53">
        <f>(C301*C306+D301*D306+E301*E306+F301*F306+H301*H306+G301*G306+AI301*AI306+AJ301*AJ306+AK301*AK306+AL301*AL306+AM301*AM306+AN301*AN306+AT301*AT306+AU301*AU306+AV301*AV306+AW301*AW306+AX301*AX306+AY301*AY306)/(C301+D301+E301+F301+H301+G301+AI301+AJ301+AK301+AL301+AM301+AN301+AT301+AU301+AV301+AW301+AX301+AY301)</f>
        <v>3.2057692307692305</v>
      </c>
      <c r="BD301" s="41" t="str">
        <f>LOOKUP(BC301,{0,1.75},{"Dropped Out","Promoted"})</f>
        <v>Promoted</v>
      </c>
      <c r="BE301" s="24">
        <v>3</v>
      </c>
      <c r="BF301" s="25">
        <v>3</v>
      </c>
      <c r="BG301" s="25">
        <v>3</v>
      </c>
      <c r="BH301" s="25">
        <v>3</v>
      </c>
      <c r="BI301" s="25">
        <v>3</v>
      </c>
      <c r="BJ301" s="26">
        <v>3</v>
      </c>
      <c r="BK301" s="44">
        <f>SUM(BE302,BF302,BG302,,BH302,BI302,BJ302)</f>
        <v>473</v>
      </c>
      <c r="BL301" s="47">
        <f>BK301*100/600</f>
        <v>78.833333333333329</v>
      </c>
      <c r="BM301" s="50">
        <f>(BE301*BE306+BF301*BF306+BG301*BG306+BH301*BH306+BI301*BI306+BJ301*BJ306)/(BE301+BF301+BG301+BH301+BI301+BJ301)</f>
        <v>3.6333333333333337</v>
      </c>
      <c r="BN301" s="53">
        <f>(C301*C306+D301*D306+E301*E306+F301*F306+H301*H306+G301*G306+AI301*AI306+AJ301*AJ306+AK301*AK306+AL301*AL306+AM301*AM306+AN301*AN306+AT301*AT306+AU301*AU306+AV301*AV306+AW301*AW306+AX301*AX306+AY301*AY306+BE301*BE306+BF301*BF306+BG301*BG306+BH301*BH306+BI301*BI306+BJ301*BJ306)/(C301+D301+E301+F301+H301+G301+AI301+AJ301+AK301+AL301+AM301+AN301+AT301+AU301+AV301+AW301+AX301+AY301+BE301+BF301+BG301+BH301+BI301+BJ301)</f>
        <v>3.3157142857142858</v>
      </c>
      <c r="BO301" s="41" t="str">
        <f>LOOKUP(BN301,{0,2},{"Dropped Out","Promoted"})</f>
        <v>Promoted</v>
      </c>
    </row>
    <row r="302" spans="1:67" ht="16.8" x14ac:dyDescent="0.3">
      <c r="A302" s="22" t="s">
        <v>73</v>
      </c>
      <c r="B302" s="18" t="s">
        <v>12</v>
      </c>
      <c r="C302" s="7">
        <v>41</v>
      </c>
      <c r="D302" s="7">
        <v>52</v>
      </c>
      <c r="E302" s="7">
        <v>54</v>
      </c>
      <c r="F302" s="7">
        <v>81</v>
      </c>
      <c r="G302" s="7">
        <v>68</v>
      </c>
      <c r="H302" s="7">
        <v>69</v>
      </c>
      <c r="I302" s="35">
        <f>SUM(C302:H302)</f>
        <v>365</v>
      </c>
      <c r="J302" s="48"/>
      <c r="K302" s="72"/>
      <c r="L302" s="75"/>
      <c r="AI302" s="7">
        <v>35</v>
      </c>
      <c r="AJ302" s="7">
        <v>74</v>
      </c>
      <c r="AK302" s="7">
        <v>60</v>
      </c>
      <c r="AL302" s="7">
        <v>91</v>
      </c>
      <c r="AM302" s="7">
        <v>78</v>
      </c>
      <c r="AN302" s="7">
        <v>93</v>
      </c>
      <c r="AO302" s="45"/>
      <c r="AP302" s="48"/>
      <c r="AQ302" s="51"/>
      <c r="AR302" s="54"/>
      <c r="AS302" s="42"/>
      <c r="AT302" s="7">
        <v>88</v>
      </c>
      <c r="AU302" s="7">
        <v>66</v>
      </c>
      <c r="AV302" s="7">
        <v>78</v>
      </c>
      <c r="AW302" s="7">
        <v>84</v>
      </c>
      <c r="AX302" s="7">
        <v>86</v>
      </c>
      <c r="AY302" s="7">
        <v>70</v>
      </c>
      <c r="AZ302" s="45"/>
      <c r="BA302" s="48"/>
      <c r="BB302" s="51"/>
      <c r="BC302" s="54"/>
      <c r="BD302" s="42"/>
      <c r="BE302" s="7">
        <v>76</v>
      </c>
      <c r="BF302" s="7">
        <v>67</v>
      </c>
      <c r="BG302" s="7">
        <v>80</v>
      </c>
      <c r="BH302" s="7">
        <v>84</v>
      </c>
      <c r="BI302" s="7">
        <v>75</v>
      </c>
      <c r="BJ302" s="7">
        <v>91</v>
      </c>
      <c r="BK302" s="45"/>
      <c r="BL302" s="48"/>
      <c r="BM302" s="51"/>
      <c r="BN302" s="54"/>
      <c r="BO302" s="42"/>
    </row>
    <row r="303" spans="1:67" ht="16.8" x14ac:dyDescent="0.3">
      <c r="A303" s="22" t="s">
        <v>165</v>
      </c>
      <c r="B303" s="18"/>
      <c r="C303" s="7"/>
      <c r="D303" s="7"/>
      <c r="E303" s="7"/>
      <c r="F303" s="7"/>
      <c r="G303" s="7"/>
      <c r="H303" s="7"/>
      <c r="I303" s="13"/>
      <c r="J303" s="48"/>
      <c r="K303" s="72"/>
      <c r="L303" s="75"/>
      <c r="AI303" s="7"/>
      <c r="AJ303" s="7"/>
      <c r="AK303" s="7"/>
      <c r="AL303" s="7"/>
      <c r="AM303" s="7"/>
      <c r="AN303" s="7"/>
      <c r="AO303" s="45"/>
      <c r="AP303" s="48"/>
      <c r="AQ303" s="51"/>
      <c r="AR303" s="54"/>
      <c r="AS303" s="42"/>
      <c r="AT303" s="7"/>
      <c r="AU303" s="7"/>
      <c r="AV303" s="7"/>
      <c r="AW303" s="7"/>
      <c r="AX303" s="7"/>
      <c r="AY303" s="7"/>
      <c r="AZ303" s="45"/>
      <c r="BA303" s="48"/>
      <c r="BB303" s="51"/>
      <c r="BC303" s="54"/>
      <c r="BD303" s="42"/>
      <c r="BE303" s="7"/>
      <c r="BF303" s="7"/>
      <c r="BG303" s="7"/>
      <c r="BH303" s="7"/>
      <c r="BI303" s="7"/>
      <c r="BJ303" s="7"/>
      <c r="BK303" s="45"/>
      <c r="BL303" s="48"/>
      <c r="BM303" s="51"/>
      <c r="BN303" s="54"/>
      <c r="BO303" s="42"/>
    </row>
    <row r="304" spans="1:67" ht="16.8" x14ac:dyDescent="0.3">
      <c r="A304" s="22" t="s">
        <v>166</v>
      </c>
      <c r="B304" s="19"/>
      <c r="C304" s="7"/>
      <c r="D304" s="7"/>
      <c r="E304" s="7"/>
      <c r="F304" s="7"/>
      <c r="G304" s="7"/>
      <c r="H304" s="7"/>
      <c r="I304" s="13"/>
      <c r="J304" s="48"/>
      <c r="K304" s="72"/>
      <c r="L304" s="75"/>
      <c r="AI304" s="7"/>
      <c r="AJ304" s="7"/>
      <c r="AK304" s="7"/>
      <c r="AL304" s="7"/>
      <c r="AM304" s="7"/>
      <c r="AN304" s="7"/>
      <c r="AO304" s="45"/>
      <c r="AP304" s="48"/>
      <c r="AQ304" s="51"/>
      <c r="AR304" s="54"/>
      <c r="AS304" s="42"/>
      <c r="AT304" s="7"/>
      <c r="AU304" s="7"/>
      <c r="AV304" s="7"/>
      <c r="AW304" s="7"/>
      <c r="AX304" s="7"/>
      <c r="AY304" s="7"/>
      <c r="AZ304" s="45"/>
      <c r="BA304" s="48"/>
      <c r="BB304" s="51"/>
      <c r="BC304" s="54"/>
      <c r="BD304" s="42"/>
      <c r="BE304" s="7"/>
      <c r="BF304" s="7"/>
      <c r="BG304" s="7"/>
      <c r="BH304" s="7"/>
      <c r="BI304" s="7"/>
      <c r="BJ304" s="7"/>
      <c r="BK304" s="45"/>
      <c r="BL304" s="48"/>
      <c r="BM304" s="51"/>
      <c r="BN304" s="54"/>
      <c r="BO304" s="42"/>
    </row>
    <row r="305" spans="1:67" ht="16.8" x14ac:dyDescent="0.3">
      <c r="A305" s="22"/>
      <c r="B305" s="19" t="s">
        <v>5</v>
      </c>
      <c r="C305" s="9" t="str">
        <f>LOOKUP(C302,{0,25,30,32,33,35,37,38,40,43,45},{"F","D","C-","C","C+","B-","B","B+","A-","A","A+"})</f>
        <v>A-</v>
      </c>
      <c r="D305" s="9" t="str">
        <f>LOOKUP(D302, {0,50,60,63,66,70,73,75,80,85,90}, {"F","D","C-","C","C+","B-","B","B+","A-","A","A+"})</f>
        <v>D</v>
      </c>
      <c r="E305" s="9" t="str">
        <f>LOOKUP(E302, {0,50,60,63,66,70,73,75,80,85,90}, {"F","D","C-","C","C+","B-","B","B+","A-","A","A+"})</f>
        <v>D</v>
      </c>
      <c r="F305" s="9" t="str">
        <f>LOOKUP(F302, {0,50,60,63,66,70,73,75,80,85,90}, {"F","D","C-","C","C+","B-","B","B+","A-","A","A+"})</f>
        <v>A-</v>
      </c>
      <c r="G305" s="9" t="str">
        <f>LOOKUP(G302, {0,50,60,63,66,70,73,75,80,85,90}, {"F","D","C-","C","C+","B-","B","B+","A-","A","A+"})</f>
        <v>C+</v>
      </c>
      <c r="H305" s="9" t="str">
        <f>LOOKUP(H302, {0,50,60,63,66,70,73,75,80,85,90}, {"F","D","C-","C","C+","B-","B","B+","A-","A","A+"})</f>
        <v>C+</v>
      </c>
      <c r="I305" s="13"/>
      <c r="J305" s="48"/>
      <c r="K305" s="72"/>
      <c r="L305" s="75"/>
      <c r="AI305" s="9" t="str">
        <f>LOOKUP(AI302,{0,25,30,32,33,35,37,38,40,43,45},{"F","D","C-","C","C+","B-","B","B+","A-","A","A+"})</f>
        <v>B-</v>
      </c>
      <c r="AJ305" s="9" t="str">
        <f>LOOKUP(AJ302, {0,50,60,63,66,70,73,75,80,85,90}, {"F","D","C-","C","C+","B-","B","B+","A-","A","A+"})</f>
        <v>B</v>
      </c>
      <c r="AK305" s="9" t="str">
        <f>LOOKUP(AK302, {0,50,60,63,66,70,73,75,80,85,90}, {"F","D","C-","C","C+","B-","B","B+","A-","A","A+"})</f>
        <v>C-</v>
      </c>
      <c r="AL305" s="9" t="str">
        <f>LOOKUP(AL302, {0,50,60,63,66,70,73,75,80,85,90}, {"F","D","C-","C","C+","B-","B","B+","A-","A","A+"})</f>
        <v>A+</v>
      </c>
      <c r="AM305" s="9" t="str">
        <f>LOOKUP(AM302, {0,50,60,63,66,70,73,75,80,85,90}, {"F","D","C-","C","C+","B-","B","B+","A-","A","A+"})</f>
        <v>B+</v>
      </c>
      <c r="AN305" s="9" t="str">
        <f>LOOKUP(AN302, {0,50,60,63,66,70,73,75,80,85,90}, {"F","D","C-","C","C+","B-","B","B+","A-","A","A+"})</f>
        <v>A+</v>
      </c>
      <c r="AO305" s="45"/>
      <c r="AP305" s="48"/>
      <c r="AQ305" s="51"/>
      <c r="AR305" s="54"/>
      <c r="AS305" s="42"/>
      <c r="AT305" s="9" t="str">
        <f>LOOKUP(AT302, {0,50,60,63,66,70,73,75,80,85,90}, {"F","D","C-","C","C+","B-","B","B+","A-","A","A+"})</f>
        <v>A</v>
      </c>
      <c r="AU305" s="9" t="str">
        <f>LOOKUP(AU302, {0,50,60,63,66,70,73,75,80,85,90}, {"F","D","C-","C","C+","B-","B","B+","A-","A","A+"})</f>
        <v>C+</v>
      </c>
      <c r="AV305" s="9" t="str">
        <f>LOOKUP(AV302, {0,50,60,63,66,70,73,75,80,85,90}, {"F","D","C-","C","C+","B-","B","B+","A-","A","A+"})</f>
        <v>B+</v>
      </c>
      <c r="AW305" s="9" t="str">
        <f>LOOKUP(AW302, {0,50,60,63,66,70,73,75,80,85,90}, {"F","D","C-","C","C+","B-","B","B+","A-","A","A+"})</f>
        <v>A-</v>
      </c>
      <c r="AX305" s="9" t="str">
        <f>LOOKUP(AX302, {0,50,60,63,66,70,73,75,80,85,90}, {"F","D","C-","C","C+","B-","B","B+","A-","A","A+"})</f>
        <v>A</v>
      </c>
      <c r="AY305" s="9" t="str">
        <f>LOOKUP(AY302, {0,50,60,63,66,70,73,75,80,85,90}, {"F","D","C-","C","C+","B-","B","B+","A-","A","A+"})</f>
        <v>B-</v>
      </c>
      <c r="AZ305" s="45"/>
      <c r="BA305" s="48"/>
      <c r="BB305" s="51"/>
      <c r="BC305" s="54"/>
      <c r="BD305" s="42"/>
      <c r="BE305" s="9" t="str">
        <f>LOOKUP(BE302, {0,50,60,63,66,70,73,75,80,85,90}, {"F","D","C-","C","C+","B-","B","B+","A-","A","A+"})</f>
        <v>B+</v>
      </c>
      <c r="BF305" s="9" t="str">
        <f>LOOKUP(BF302, {0,50,60,63,66,70,73,75,80,85,90}, {"F","D","C-","C","C+","B-","B","B+","A-","A","A+"})</f>
        <v>C+</v>
      </c>
      <c r="BG305" s="9" t="str">
        <f>LOOKUP(BG302, {0,50,60,63,66,70,73,75,80,85,90}, {"F","D","C-","C","C+","B-","B","B+","A-","A","A+"})</f>
        <v>A-</v>
      </c>
      <c r="BH305" s="9" t="str">
        <f>LOOKUP(BH302, {0,50,60,63,66,70,73,75,80,85,90}, {"F","D","C-","C","C+","B-","B","B+","A-","A","A+"})</f>
        <v>A-</v>
      </c>
      <c r="BI305" s="9" t="str">
        <f>LOOKUP(BI302, {0,50,60,63,66,70,73,75,80,85,90}, {"F","D","C-","C","C+","B-","B","B+","A-","A","A+"})</f>
        <v>B+</v>
      </c>
      <c r="BJ305" s="9" t="str">
        <f>LOOKUP(BJ302, {0,50,60,63,66,70,73,75,80,85,90}, {"F","D","C-","C","C+","B-","B","B+","A-","A","A+"})</f>
        <v>A+</v>
      </c>
      <c r="BK305" s="45"/>
      <c r="BL305" s="48"/>
      <c r="BM305" s="51"/>
      <c r="BN305" s="54"/>
      <c r="BO305" s="42"/>
    </row>
    <row r="306" spans="1:67" ht="17.399999999999999" thickBot="1" x14ac:dyDescent="0.35">
      <c r="A306" s="23"/>
      <c r="B306" s="20" t="s">
        <v>6</v>
      </c>
      <c r="C306" s="36" t="str">
        <f>LOOKUP(C302, {0,25,26,27,28,29,30,31,32,33,34,35,36,37,38,39,40,41,42,43,44,45,50}, {"0","1","1.2","1.4","1.6","1.8","2.00","2.20","2.40","2.60","2.80","3.00","3.20","3.40","3.60","3.80","4.00","4.00","4.00","4.00","4.00","4.00","4.00"})</f>
        <v>4.00</v>
      </c>
      <c r="D306" s="12" t="str">
        <f>LOOKUP(D302,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1.2</v>
      </c>
      <c r="E306" s="12" t="str">
        <f>LOOKUP(E302,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1.4</v>
      </c>
      <c r="F306" s="12" t="str">
        <f>LOOKUP(F302,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G306" s="12" t="str">
        <f>LOOKUP(G302,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2.80</v>
      </c>
      <c r="H306" s="12" t="str">
        <f>LOOKUP(H302,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2.90</v>
      </c>
      <c r="I306" s="14"/>
      <c r="J306" s="49"/>
      <c r="K306" s="73"/>
      <c r="L306" s="76"/>
      <c r="AI306" s="36" t="str">
        <f>LOOKUP(AI302, {0,25,26,27,28,29,30,31,32,33,34,35,36,37,38,39,40,41,42,43,44,45,50}, {"0","1","1.2","1.4","1.6","1.8","2.00","2.20","2.40","2.60","2.80","3.00","3.20","3.40","3.60","3.80","4.00","4.00","4.00","4.00","4.00","4.00","4.00"})</f>
        <v>3.00</v>
      </c>
      <c r="AJ306" s="12" t="str">
        <f>LOOKUP(AJ302,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AK306" s="12" t="str">
        <f>LOOKUP(AK302,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AL306" s="12" t="str">
        <f>LOOKUP(AL302,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306" s="12" t="str">
        <f>LOOKUP(AM302,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AN306" s="12" t="str">
        <f>LOOKUP(AN302,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306" s="46"/>
      <c r="AP306" s="49"/>
      <c r="AQ306" s="52"/>
      <c r="AR306" s="55"/>
      <c r="AS306" s="43"/>
      <c r="AT306" s="12" t="str">
        <f>LOOKUP(AT302,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306" s="12" t="str">
        <f>LOOKUP(AU302,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AV306" s="12" t="str">
        <f>LOOKUP(AV302,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AW306" s="12" t="str">
        <f>LOOKUP(AW302,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X306" s="12" t="str">
        <f>LOOKUP(AX302,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Y306" s="12" t="str">
        <f>LOOKUP(AY302,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Z306" s="46"/>
      <c r="BA306" s="49"/>
      <c r="BB306" s="52"/>
      <c r="BC306" s="55"/>
      <c r="BD306" s="43"/>
      <c r="BE306" s="12" t="str">
        <f>LOOKUP(BE302,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BF306" s="12" t="str">
        <f>LOOKUP(BF302,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BG306" s="12" t="str">
        <f>LOOKUP(BG302,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H306" s="12" t="str">
        <f>LOOKUP(BH302,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I306" s="12" t="str">
        <f>LOOKUP(BI302,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BJ306" s="12" t="str">
        <f>LOOKUP(BJ302,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K306" s="46"/>
      <c r="BL306" s="49"/>
      <c r="BM306" s="52"/>
      <c r="BN306" s="55"/>
      <c r="BO306" s="43"/>
    </row>
  </sheetData>
  <mergeCells count="921">
    <mergeCell ref="BK301:BK306"/>
    <mergeCell ref="BL301:BL306"/>
    <mergeCell ref="BM301:BM306"/>
    <mergeCell ref="BN301:BN306"/>
    <mergeCell ref="BO301:BO306"/>
    <mergeCell ref="BK289:BK294"/>
    <mergeCell ref="BL289:BL294"/>
    <mergeCell ref="BM289:BM294"/>
    <mergeCell ref="BN289:BN294"/>
    <mergeCell ref="BO289:BO294"/>
    <mergeCell ref="BK295:BK300"/>
    <mergeCell ref="BL295:BL300"/>
    <mergeCell ref="BM295:BM300"/>
    <mergeCell ref="BN295:BN300"/>
    <mergeCell ref="BO295:BO300"/>
    <mergeCell ref="BK277:BK282"/>
    <mergeCell ref="BL277:BL282"/>
    <mergeCell ref="BM277:BM282"/>
    <mergeCell ref="BN277:BN282"/>
    <mergeCell ref="BO277:BO282"/>
    <mergeCell ref="BK283:BK288"/>
    <mergeCell ref="BL283:BL288"/>
    <mergeCell ref="BM283:BM288"/>
    <mergeCell ref="BN283:BN288"/>
    <mergeCell ref="BO283:BO288"/>
    <mergeCell ref="BK265:BK270"/>
    <mergeCell ref="BL265:BL270"/>
    <mergeCell ref="BM265:BM270"/>
    <mergeCell ref="BN265:BN270"/>
    <mergeCell ref="BO265:BO270"/>
    <mergeCell ref="BK271:BK276"/>
    <mergeCell ref="BL271:BL276"/>
    <mergeCell ref="BM271:BM276"/>
    <mergeCell ref="BN271:BN276"/>
    <mergeCell ref="BO271:BO276"/>
    <mergeCell ref="BK253:BK258"/>
    <mergeCell ref="BL253:BL258"/>
    <mergeCell ref="BM253:BM258"/>
    <mergeCell ref="BN253:BN258"/>
    <mergeCell ref="BO253:BO258"/>
    <mergeCell ref="BK259:BK264"/>
    <mergeCell ref="BL259:BL264"/>
    <mergeCell ref="BM259:BM264"/>
    <mergeCell ref="BN259:BN264"/>
    <mergeCell ref="BO259:BO264"/>
    <mergeCell ref="BK241:BK246"/>
    <mergeCell ref="BL241:BL246"/>
    <mergeCell ref="BM241:BM246"/>
    <mergeCell ref="BN241:BN246"/>
    <mergeCell ref="BO241:BO246"/>
    <mergeCell ref="BK247:BK252"/>
    <mergeCell ref="BL247:BL252"/>
    <mergeCell ref="BM247:BM252"/>
    <mergeCell ref="BN247:BN252"/>
    <mergeCell ref="BO247:BO252"/>
    <mergeCell ref="BK229:BK234"/>
    <mergeCell ref="BL229:BL234"/>
    <mergeCell ref="BM229:BM234"/>
    <mergeCell ref="BN229:BN234"/>
    <mergeCell ref="BO229:BO234"/>
    <mergeCell ref="BK235:BK240"/>
    <mergeCell ref="BL235:BL240"/>
    <mergeCell ref="BM235:BM240"/>
    <mergeCell ref="BN235:BN240"/>
    <mergeCell ref="BO235:BO240"/>
    <mergeCell ref="BK217:BK222"/>
    <mergeCell ref="BL217:BL222"/>
    <mergeCell ref="BM217:BM222"/>
    <mergeCell ref="BN217:BN222"/>
    <mergeCell ref="BO217:BO222"/>
    <mergeCell ref="BK223:BK228"/>
    <mergeCell ref="BL223:BL228"/>
    <mergeCell ref="BM223:BM228"/>
    <mergeCell ref="BN223:BN228"/>
    <mergeCell ref="BO223:BO228"/>
    <mergeCell ref="BK205:BK210"/>
    <mergeCell ref="BL205:BL210"/>
    <mergeCell ref="BM205:BM210"/>
    <mergeCell ref="BN205:BN210"/>
    <mergeCell ref="BO205:BO210"/>
    <mergeCell ref="BK211:BK216"/>
    <mergeCell ref="BL211:BL216"/>
    <mergeCell ref="BM211:BM216"/>
    <mergeCell ref="BN211:BN216"/>
    <mergeCell ref="BO211:BO216"/>
    <mergeCell ref="BK193:BK198"/>
    <mergeCell ref="BL193:BL198"/>
    <mergeCell ref="BM193:BM198"/>
    <mergeCell ref="BN193:BN198"/>
    <mergeCell ref="BO193:BO198"/>
    <mergeCell ref="BK199:BK204"/>
    <mergeCell ref="BL199:BL204"/>
    <mergeCell ref="BM199:BM204"/>
    <mergeCell ref="BN199:BN204"/>
    <mergeCell ref="BO199:BO204"/>
    <mergeCell ref="BK181:BK186"/>
    <mergeCell ref="BL181:BL186"/>
    <mergeCell ref="BM181:BM186"/>
    <mergeCell ref="BN181:BN186"/>
    <mergeCell ref="BO181:BO186"/>
    <mergeCell ref="BK187:BK192"/>
    <mergeCell ref="BL187:BL192"/>
    <mergeCell ref="BM187:BM192"/>
    <mergeCell ref="BN187:BN192"/>
    <mergeCell ref="BO187:BO192"/>
    <mergeCell ref="BK169:BK174"/>
    <mergeCell ref="BL169:BL174"/>
    <mergeCell ref="BM169:BM174"/>
    <mergeCell ref="BN169:BN174"/>
    <mergeCell ref="BO169:BO174"/>
    <mergeCell ref="BK175:BK180"/>
    <mergeCell ref="BL175:BL180"/>
    <mergeCell ref="BM175:BM180"/>
    <mergeCell ref="BN175:BN180"/>
    <mergeCell ref="BO175:BO180"/>
    <mergeCell ref="BK157:BK162"/>
    <mergeCell ref="BL157:BL162"/>
    <mergeCell ref="BM157:BM162"/>
    <mergeCell ref="BN157:BN162"/>
    <mergeCell ref="BO157:BO162"/>
    <mergeCell ref="BK163:BK168"/>
    <mergeCell ref="BL163:BL168"/>
    <mergeCell ref="BM163:BM168"/>
    <mergeCell ref="BN163:BN168"/>
    <mergeCell ref="BO163:BO168"/>
    <mergeCell ref="BK145:BK150"/>
    <mergeCell ref="BL145:BL150"/>
    <mergeCell ref="BM145:BM150"/>
    <mergeCell ref="BN145:BN150"/>
    <mergeCell ref="BO145:BO150"/>
    <mergeCell ref="BK151:BK156"/>
    <mergeCell ref="BL151:BL156"/>
    <mergeCell ref="BM151:BM156"/>
    <mergeCell ref="BN151:BN156"/>
    <mergeCell ref="BO151:BO156"/>
    <mergeCell ref="BK133:BK138"/>
    <mergeCell ref="BL133:BL138"/>
    <mergeCell ref="BM133:BM138"/>
    <mergeCell ref="BN133:BN138"/>
    <mergeCell ref="BO133:BO138"/>
    <mergeCell ref="BK139:BK144"/>
    <mergeCell ref="BL139:BL144"/>
    <mergeCell ref="BM139:BM144"/>
    <mergeCell ref="BN139:BN144"/>
    <mergeCell ref="BO139:BO144"/>
    <mergeCell ref="BK121:BK126"/>
    <mergeCell ref="BL121:BL126"/>
    <mergeCell ref="BM121:BM126"/>
    <mergeCell ref="BN121:BN126"/>
    <mergeCell ref="BO121:BO126"/>
    <mergeCell ref="BK127:BK132"/>
    <mergeCell ref="BL127:BL132"/>
    <mergeCell ref="BM127:BM132"/>
    <mergeCell ref="BN127:BN132"/>
    <mergeCell ref="BO127:BO132"/>
    <mergeCell ref="BK109:BK114"/>
    <mergeCell ref="BL109:BL114"/>
    <mergeCell ref="BM109:BM114"/>
    <mergeCell ref="BN109:BN114"/>
    <mergeCell ref="BO109:BO114"/>
    <mergeCell ref="BK115:BK120"/>
    <mergeCell ref="BL115:BL120"/>
    <mergeCell ref="BM115:BM120"/>
    <mergeCell ref="BN115:BN120"/>
    <mergeCell ref="BO115:BO120"/>
    <mergeCell ref="BK97:BK102"/>
    <mergeCell ref="BL97:BL102"/>
    <mergeCell ref="BM97:BM102"/>
    <mergeCell ref="BN97:BN102"/>
    <mergeCell ref="BO97:BO102"/>
    <mergeCell ref="BK103:BK108"/>
    <mergeCell ref="BL103:BL108"/>
    <mergeCell ref="BM103:BM108"/>
    <mergeCell ref="BN103:BN108"/>
    <mergeCell ref="BO103:BO108"/>
    <mergeCell ref="BK85:BK90"/>
    <mergeCell ref="BL85:BL90"/>
    <mergeCell ref="BM85:BM90"/>
    <mergeCell ref="BN85:BN90"/>
    <mergeCell ref="BO85:BO90"/>
    <mergeCell ref="BK91:BK96"/>
    <mergeCell ref="BL91:BL96"/>
    <mergeCell ref="BM91:BM96"/>
    <mergeCell ref="BN91:BN96"/>
    <mergeCell ref="BO91:BO96"/>
    <mergeCell ref="BK73:BK78"/>
    <mergeCell ref="BL73:BL78"/>
    <mergeCell ref="BM73:BM78"/>
    <mergeCell ref="BN73:BN78"/>
    <mergeCell ref="BO73:BO78"/>
    <mergeCell ref="BK79:BK84"/>
    <mergeCell ref="BL79:BL84"/>
    <mergeCell ref="BM79:BM84"/>
    <mergeCell ref="BN79:BN84"/>
    <mergeCell ref="BO79:BO84"/>
    <mergeCell ref="BK61:BK66"/>
    <mergeCell ref="BL61:BL66"/>
    <mergeCell ref="BM61:BM66"/>
    <mergeCell ref="BN61:BN66"/>
    <mergeCell ref="BO61:BO66"/>
    <mergeCell ref="BK67:BK72"/>
    <mergeCell ref="BL67:BL72"/>
    <mergeCell ref="BM67:BM72"/>
    <mergeCell ref="BN67:BN72"/>
    <mergeCell ref="BO67:BO72"/>
    <mergeCell ref="BK49:BK54"/>
    <mergeCell ref="BL49:BL54"/>
    <mergeCell ref="BM49:BM54"/>
    <mergeCell ref="BN49:BN54"/>
    <mergeCell ref="BO49:BO54"/>
    <mergeCell ref="BK55:BK60"/>
    <mergeCell ref="BL55:BL60"/>
    <mergeCell ref="BM55:BM60"/>
    <mergeCell ref="BN55:BN60"/>
    <mergeCell ref="BO55:BO60"/>
    <mergeCell ref="BK37:BK42"/>
    <mergeCell ref="BL37:BL42"/>
    <mergeCell ref="BM37:BM42"/>
    <mergeCell ref="BN37:BN42"/>
    <mergeCell ref="BO37:BO42"/>
    <mergeCell ref="BK43:BK48"/>
    <mergeCell ref="BL43:BL48"/>
    <mergeCell ref="BM43:BM48"/>
    <mergeCell ref="BN43:BN48"/>
    <mergeCell ref="BO43:BO48"/>
    <mergeCell ref="BK25:BK30"/>
    <mergeCell ref="BL25:BL30"/>
    <mergeCell ref="BM25:BM30"/>
    <mergeCell ref="BN25:BN30"/>
    <mergeCell ref="BO25:BO30"/>
    <mergeCell ref="BK31:BK36"/>
    <mergeCell ref="BL31:BL36"/>
    <mergeCell ref="BM31:BM36"/>
    <mergeCell ref="BN31:BN36"/>
    <mergeCell ref="BO31:BO36"/>
    <mergeCell ref="BK13:BK18"/>
    <mergeCell ref="BL13:BL18"/>
    <mergeCell ref="BM13:BM18"/>
    <mergeCell ref="BN13:BN18"/>
    <mergeCell ref="BO13:BO18"/>
    <mergeCell ref="BK19:BK24"/>
    <mergeCell ref="BL19:BL24"/>
    <mergeCell ref="BM19:BM24"/>
    <mergeCell ref="BN19:BN24"/>
    <mergeCell ref="BO19:BO24"/>
    <mergeCell ref="J301:J306"/>
    <mergeCell ref="K301:K306"/>
    <mergeCell ref="L301:L306"/>
    <mergeCell ref="J289:J294"/>
    <mergeCell ref="K289:K294"/>
    <mergeCell ref="L289:L294"/>
    <mergeCell ref="J295:J300"/>
    <mergeCell ref="K295:K300"/>
    <mergeCell ref="L295:L300"/>
    <mergeCell ref="J277:J282"/>
    <mergeCell ref="K277:K282"/>
    <mergeCell ref="L277:L282"/>
    <mergeCell ref="J283:J288"/>
    <mergeCell ref="K283:K288"/>
    <mergeCell ref="L283:L288"/>
    <mergeCell ref="J265:J270"/>
    <mergeCell ref="K265:K270"/>
    <mergeCell ref="L265:L270"/>
    <mergeCell ref="J271:J276"/>
    <mergeCell ref="K271:K276"/>
    <mergeCell ref="L271:L276"/>
    <mergeCell ref="J253:J258"/>
    <mergeCell ref="K253:K258"/>
    <mergeCell ref="L253:L258"/>
    <mergeCell ref="J259:J264"/>
    <mergeCell ref="K259:K264"/>
    <mergeCell ref="L259:L264"/>
    <mergeCell ref="J241:J246"/>
    <mergeCell ref="K241:K246"/>
    <mergeCell ref="L241:L246"/>
    <mergeCell ref="J247:J252"/>
    <mergeCell ref="K247:K252"/>
    <mergeCell ref="L247:L252"/>
    <mergeCell ref="J229:J234"/>
    <mergeCell ref="K229:K234"/>
    <mergeCell ref="L229:L234"/>
    <mergeCell ref="J235:J240"/>
    <mergeCell ref="K235:K240"/>
    <mergeCell ref="L235:L240"/>
    <mergeCell ref="J217:J222"/>
    <mergeCell ref="K217:K222"/>
    <mergeCell ref="L217:L222"/>
    <mergeCell ref="J223:J228"/>
    <mergeCell ref="K223:K228"/>
    <mergeCell ref="L223:L228"/>
    <mergeCell ref="J205:J210"/>
    <mergeCell ref="K205:K210"/>
    <mergeCell ref="L205:L210"/>
    <mergeCell ref="J211:J216"/>
    <mergeCell ref="K211:K216"/>
    <mergeCell ref="L211:L216"/>
    <mergeCell ref="J193:J198"/>
    <mergeCell ref="K193:K198"/>
    <mergeCell ref="L193:L198"/>
    <mergeCell ref="J199:J204"/>
    <mergeCell ref="K199:K204"/>
    <mergeCell ref="L199:L204"/>
    <mergeCell ref="J181:J186"/>
    <mergeCell ref="K181:K186"/>
    <mergeCell ref="L181:L186"/>
    <mergeCell ref="J187:J192"/>
    <mergeCell ref="K187:K192"/>
    <mergeCell ref="L187:L192"/>
    <mergeCell ref="J169:J174"/>
    <mergeCell ref="K169:K174"/>
    <mergeCell ref="L169:L174"/>
    <mergeCell ref="J175:J180"/>
    <mergeCell ref="K175:K180"/>
    <mergeCell ref="L175:L180"/>
    <mergeCell ref="J157:J162"/>
    <mergeCell ref="K157:K162"/>
    <mergeCell ref="L157:L162"/>
    <mergeCell ref="J163:J168"/>
    <mergeCell ref="K163:K168"/>
    <mergeCell ref="L163:L168"/>
    <mergeCell ref="J145:J150"/>
    <mergeCell ref="K145:K150"/>
    <mergeCell ref="L145:L150"/>
    <mergeCell ref="J151:J156"/>
    <mergeCell ref="K151:K156"/>
    <mergeCell ref="L151:L156"/>
    <mergeCell ref="J133:J138"/>
    <mergeCell ref="K133:K138"/>
    <mergeCell ref="L133:L138"/>
    <mergeCell ref="J139:J144"/>
    <mergeCell ref="K139:K144"/>
    <mergeCell ref="L139:L144"/>
    <mergeCell ref="J121:J126"/>
    <mergeCell ref="K121:K126"/>
    <mergeCell ref="L121:L126"/>
    <mergeCell ref="J127:J132"/>
    <mergeCell ref="K127:K132"/>
    <mergeCell ref="L127:L132"/>
    <mergeCell ref="J109:J114"/>
    <mergeCell ref="K109:K114"/>
    <mergeCell ref="L109:L114"/>
    <mergeCell ref="J115:J120"/>
    <mergeCell ref="K115:K120"/>
    <mergeCell ref="L115:L120"/>
    <mergeCell ref="J97:J102"/>
    <mergeCell ref="K97:K102"/>
    <mergeCell ref="L97:L102"/>
    <mergeCell ref="J103:J108"/>
    <mergeCell ref="K103:K108"/>
    <mergeCell ref="L103:L108"/>
    <mergeCell ref="J85:J90"/>
    <mergeCell ref="K85:K90"/>
    <mergeCell ref="L85:L90"/>
    <mergeCell ref="J91:J96"/>
    <mergeCell ref="K91:K96"/>
    <mergeCell ref="L91:L96"/>
    <mergeCell ref="J73:J78"/>
    <mergeCell ref="K73:K78"/>
    <mergeCell ref="L73:L78"/>
    <mergeCell ref="J79:J84"/>
    <mergeCell ref="K79:K84"/>
    <mergeCell ref="L79:L84"/>
    <mergeCell ref="J61:J66"/>
    <mergeCell ref="K61:K66"/>
    <mergeCell ref="L61:L66"/>
    <mergeCell ref="J67:J72"/>
    <mergeCell ref="K67:K72"/>
    <mergeCell ref="L67:L72"/>
    <mergeCell ref="J49:J54"/>
    <mergeCell ref="K49:K54"/>
    <mergeCell ref="L49:L54"/>
    <mergeCell ref="J55:J60"/>
    <mergeCell ref="K55:K60"/>
    <mergeCell ref="L55:L60"/>
    <mergeCell ref="J37:J42"/>
    <mergeCell ref="K37:K42"/>
    <mergeCell ref="L37:L42"/>
    <mergeCell ref="J43:J48"/>
    <mergeCell ref="K43:K48"/>
    <mergeCell ref="L43:L48"/>
    <mergeCell ref="J25:J30"/>
    <mergeCell ref="K25:K30"/>
    <mergeCell ref="L25:L30"/>
    <mergeCell ref="J31:J36"/>
    <mergeCell ref="K31:K36"/>
    <mergeCell ref="L31:L36"/>
    <mergeCell ref="J19:J24"/>
    <mergeCell ref="K19:K24"/>
    <mergeCell ref="L19:L24"/>
    <mergeCell ref="V7:V12"/>
    <mergeCell ref="S7:S12"/>
    <mergeCell ref="W7:W12"/>
    <mergeCell ref="J7:J12"/>
    <mergeCell ref="K7:K12"/>
    <mergeCell ref="L7:L12"/>
    <mergeCell ref="T7:T12"/>
    <mergeCell ref="U7:U12"/>
    <mergeCell ref="X4:AH5"/>
    <mergeCell ref="AD7:AD12"/>
    <mergeCell ref="AE7:AE12"/>
    <mergeCell ref="AF7:AF12"/>
    <mergeCell ref="AG7:AG12"/>
    <mergeCell ref="AH7:AH12"/>
    <mergeCell ref="X9:AC9"/>
    <mergeCell ref="J13:J18"/>
    <mergeCell ref="K13:K18"/>
    <mergeCell ref="L13:L18"/>
    <mergeCell ref="BE4:BO5"/>
    <mergeCell ref="BK7:BK12"/>
    <mergeCell ref="BL7:BL12"/>
    <mergeCell ref="BM7:BM12"/>
    <mergeCell ref="BN7:BN12"/>
    <mergeCell ref="BO7:BO12"/>
    <mergeCell ref="A1:L2"/>
    <mergeCell ref="A3:L3"/>
    <mergeCell ref="M4:W5"/>
    <mergeCell ref="B4:B5"/>
    <mergeCell ref="A4:A6"/>
    <mergeCell ref="C4:L5"/>
    <mergeCell ref="AI4:AS5"/>
    <mergeCell ref="AO7:AO12"/>
    <mergeCell ref="AP7:AP12"/>
    <mergeCell ref="AQ7:AQ12"/>
    <mergeCell ref="AR7:AR12"/>
    <mergeCell ref="AS7:AS12"/>
    <mergeCell ref="AT4:BD5"/>
    <mergeCell ref="AZ7:AZ12"/>
    <mergeCell ref="BA7:BA12"/>
    <mergeCell ref="BB7:BB12"/>
    <mergeCell ref="BC7:BC12"/>
    <mergeCell ref="BD7:BD12"/>
    <mergeCell ref="BD13:BD18"/>
    <mergeCell ref="AO19:AO24"/>
    <mergeCell ref="AP19:AP24"/>
    <mergeCell ref="AQ19:AQ24"/>
    <mergeCell ref="AR19:AR24"/>
    <mergeCell ref="AS19:AS24"/>
    <mergeCell ref="AZ19:AZ24"/>
    <mergeCell ref="BA19:BA24"/>
    <mergeCell ref="BB19:BB24"/>
    <mergeCell ref="BC19:BC24"/>
    <mergeCell ref="BD19:BD24"/>
    <mergeCell ref="AO13:AO18"/>
    <mergeCell ref="AP13:AP18"/>
    <mergeCell ref="AQ13:AQ18"/>
    <mergeCell ref="AR13:AR18"/>
    <mergeCell ref="AS13:AS18"/>
    <mergeCell ref="AZ13:AZ18"/>
    <mergeCell ref="BA13:BA18"/>
    <mergeCell ref="BB13:BB18"/>
    <mergeCell ref="BC13:BC18"/>
    <mergeCell ref="BD25:BD30"/>
    <mergeCell ref="AO31:AO36"/>
    <mergeCell ref="AP31:AP36"/>
    <mergeCell ref="AQ31:AQ36"/>
    <mergeCell ref="AR31:AR36"/>
    <mergeCell ref="AS31:AS36"/>
    <mergeCell ref="AZ31:AZ36"/>
    <mergeCell ref="BA31:BA36"/>
    <mergeCell ref="BB31:BB36"/>
    <mergeCell ref="BC31:BC36"/>
    <mergeCell ref="BD31:BD36"/>
    <mergeCell ref="AO25:AO30"/>
    <mergeCell ref="AP25:AP30"/>
    <mergeCell ref="AQ25:AQ30"/>
    <mergeCell ref="AR25:AR30"/>
    <mergeCell ref="AS25:AS30"/>
    <mergeCell ref="AZ25:AZ30"/>
    <mergeCell ref="BA25:BA30"/>
    <mergeCell ref="BB25:BB30"/>
    <mergeCell ref="BC25:BC30"/>
    <mergeCell ref="BD37:BD42"/>
    <mergeCell ref="AO43:AO48"/>
    <mergeCell ref="AP43:AP48"/>
    <mergeCell ref="AQ43:AQ48"/>
    <mergeCell ref="AR43:AR48"/>
    <mergeCell ref="AS43:AS48"/>
    <mergeCell ref="AZ43:AZ48"/>
    <mergeCell ref="BA43:BA48"/>
    <mergeCell ref="BB43:BB48"/>
    <mergeCell ref="BC43:BC48"/>
    <mergeCell ref="BD43:BD48"/>
    <mergeCell ref="AO37:AO42"/>
    <mergeCell ref="AP37:AP42"/>
    <mergeCell ref="AQ37:AQ42"/>
    <mergeCell ref="AR37:AR42"/>
    <mergeCell ref="AS37:AS42"/>
    <mergeCell ref="AZ37:AZ42"/>
    <mergeCell ref="BA37:BA42"/>
    <mergeCell ref="BB37:BB42"/>
    <mergeCell ref="BC37:BC42"/>
    <mergeCell ref="BD49:BD54"/>
    <mergeCell ref="AO55:AO60"/>
    <mergeCell ref="AP55:AP60"/>
    <mergeCell ref="AQ55:AQ60"/>
    <mergeCell ref="AR55:AR60"/>
    <mergeCell ref="AS55:AS60"/>
    <mergeCell ref="AZ55:AZ60"/>
    <mergeCell ref="BA55:BA60"/>
    <mergeCell ref="BB55:BB60"/>
    <mergeCell ref="BC55:BC60"/>
    <mergeCell ref="BD55:BD60"/>
    <mergeCell ref="AO49:AO54"/>
    <mergeCell ref="AP49:AP54"/>
    <mergeCell ref="AQ49:AQ54"/>
    <mergeCell ref="AR49:AR54"/>
    <mergeCell ref="AS49:AS54"/>
    <mergeCell ref="AZ49:AZ54"/>
    <mergeCell ref="BA49:BA54"/>
    <mergeCell ref="BB49:BB54"/>
    <mergeCell ref="BC49:BC54"/>
    <mergeCell ref="BD61:BD66"/>
    <mergeCell ref="AO67:AO72"/>
    <mergeCell ref="AP67:AP72"/>
    <mergeCell ref="AQ67:AQ72"/>
    <mergeCell ref="AR67:AR72"/>
    <mergeCell ref="AS67:AS72"/>
    <mergeCell ref="AZ67:AZ72"/>
    <mergeCell ref="BA67:BA72"/>
    <mergeCell ref="BB67:BB72"/>
    <mergeCell ref="BC67:BC72"/>
    <mergeCell ref="BD67:BD72"/>
    <mergeCell ref="AO61:AO66"/>
    <mergeCell ref="AP61:AP66"/>
    <mergeCell ref="AQ61:AQ66"/>
    <mergeCell ref="AR61:AR66"/>
    <mergeCell ref="AS61:AS66"/>
    <mergeCell ref="AZ61:AZ66"/>
    <mergeCell ref="BA61:BA66"/>
    <mergeCell ref="BB61:BB66"/>
    <mergeCell ref="BC61:BC66"/>
    <mergeCell ref="BD73:BD78"/>
    <mergeCell ref="AO79:AO84"/>
    <mergeCell ref="AP79:AP84"/>
    <mergeCell ref="AQ79:AQ84"/>
    <mergeCell ref="AR79:AR84"/>
    <mergeCell ref="AS79:AS84"/>
    <mergeCell ref="AZ79:AZ84"/>
    <mergeCell ref="BA79:BA84"/>
    <mergeCell ref="BB79:BB84"/>
    <mergeCell ref="BC79:BC84"/>
    <mergeCell ref="BD79:BD84"/>
    <mergeCell ref="AO73:AO78"/>
    <mergeCell ref="AP73:AP78"/>
    <mergeCell ref="AQ73:AQ78"/>
    <mergeCell ref="AR73:AR78"/>
    <mergeCell ref="AS73:AS78"/>
    <mergeCell ref="AZ73:AZ78"/>
    <mergeCell ref="BA73:BA78"/>
    <mergeCell ref="BB73:BB78"/>
    <mergeCell ref="BC73:BC78"/>
    <mergeCell ref="BD85:BD90"/>
    <mergeCell ref="AO91:AO96"/>
    <mergeCell ref="AP91:AP96"/>
    <mergeCell ref="AQ91:AQ96"/>
    <mergeCell ref="AR91:AR96"/>
    <mergeCell ref="AS91:AS96"/>
    <mergeCell ref="AZ91:AZ96"/>
    <mergeCell ref="BA91:BA96"/>
    <mergeCell ref="BB91:BB96"/>
    <mergeCell ref="BC91:BC96"/>
    <mergeCell ref="BD91:BD96"/>
    <mergeCell ref="AO85:AO90"/>
    <mergeCell ref="AP85:AP90"/>
    <mergeCell ref="AQ85:AQ90"/>
    <mergeCell ref="AR85:AR90"/>
    <mergeCell ref="AS85:AS90"/>
    <mergeCell ref="AZ85:AZ90"/>
    <mergeCell ref="BA85:BA90"/>
    <mergeCell ref="BB85:BB90"/>
    <mergeCell ref="BC85:BC90"/>
    <mergeCell ref="BD97:BD102"/>
    <mergeCell ref="AO103:AO108"/>
    <mergeCell ref="AP103:AP108"/>
    <mergeCell ref="AQ103:AQ108"/>
    <mergeCell ref="AR103:AR108"/>
    <mergeCell ref="AS103:AS108"/>
    <mergeCell ref="AZ103:AZ108"/>
    <mergeCell ref="BA103:BA108"/>
    <mergeCell ref="BB103:BB108"/>
    <mergeCell ref="BC103:BC108"/>
    <mergeCell ref="BD103:BD108"/>
    <mergeCell ref="AO97:AO102"/>
    <mergeCell ref="AP97:AP102"/>
    <mergeCell ref="AQ97:AQ102"/>
    <mergeCell ref="AR97:AR102"/>
    <mergeCell ref="AS97:AS102"/>
    <mergeCell ref="AZ97:AZ102"/>
    <mergeCell ref="BA97:BA102"/>
    <mergeCell ref="BB97:BB102"/>
    <mergeCell ref="BC97:BC102"/>
    <mergeCell ref="BD109:BD114"/>
    <mergeCell ref="AO115:AO120"/>
    <mergeCell ref="AP115:AP120"/>
    <mergeCell ref="AQ115:AQ120"/>
    <mergeCell ref="AR115:AR120"/>
    <mergeCell ref="AS115:AS120"/>
    <mergeCell ref="AZ115:AZ120"/>
    <mergeCell ref="BA115:BA120"/>
    <mergeCell ref="BB115:BB120"/>
    <mergeCell ref="BC115:BC120"/>
    <mergeCell ref="BD115:BD120"/>
    <mergeCell ref="AO109:AO114"/>
    <mergeCell ref="AP109:AP114"/>
    <mergeCell ref="AQ109:AQ114"/>
    <mergeCell ref="AR109:AR114"/>
    <mergeCell ref="AS109:AS114"/>
    <mergeCell ref="AZ109:AZ114"/>
    <mergeCell ref="BA109:BA114"/>
    <mergeCell ref="BB109:BB114"/>
    <mergeCell ref="BC109:BC114"/>
    <mergeCell ref="BD121:BD126"/>
    <mergeCell ref="AO127:AO132"/>
    <mergeCell ref="AP127:AP132"/>
    <mergeCell ref="AQ127:AQ132"/>
    <mergeCell ref="AR127:AR132"/>
    <mergeCell ref="AS127:AS132"/>
    <mergeCell ref="AZ127:AZ132"/>
    <mergeCell ref="BA127:BA132"/>
    <mergeCell ref="BB127:BB132"/>
    <mergeCell ref="BC127:BC132"/>
    <mergeCell ref="BD127:BD132"/>
    <mergeCell ref="AO121:AO126"/>
    <mergeCell ref="AP121:AP126"/>
    <mergeCell ref="AQ121:AQ126"/>
    <mergeCell ref="AR121:AR126"/>
    <mergeCell ref="AS121:AS126"/>
    <mergeCell ref="AZ121:AZ126"/>
    <mergeCell ref="BA121:BA126"/>
    <mergeCell ref="BB121:BB126"/>
    <mergeCell ref="BC121:BC126"/>
    <mergeCell ref="BD133:BD138"/>
    <mergeCell ref="AO139:AO144"/>
    <mergeCell ref="AP139:AP144"/>
    <mergeCell ref="AQ139:AQ144"/>
    <mergeCell ref="AR139:AR144"/>
    <mergeCell ref="AS139:AS144"/>
    <mergeCell ref="AZ139:AZ144"/>
    <mergeCell ref="BA139:BA144"/>
    <mergeCell ref="BB139:BB144"/>
    <mergeCell ref="BC139:BC144"/>
    <mergeCell ref="BD139:BD144"/>
    <mergeCell ref="AO133:AO138"/>
    <mergeCell ref="AP133:AP138"/>
    <mergeCell ref="AQ133:AQ138"/>
    <mergeCell ref="AR133:AR138"/>
    <mergeCell ref="AS133:AS138"/>
    <mergeCell ref="AZ133:AZ138"/>
    <mergeCell ref="BA133:BA138"/>
    <mergeCell ref="BB133:BB138"/>
    <mergeCell ref="BC133:BC138"/>
    <mergeCell ref="BD145:BD150"/>
    <mergeCell ref="AO151:AO156"/>
    <mergeCell ref="AP151:AP156"/>
    <mergeCell ref="AQ151:AQ156"/>
    <mergeCell ref="AR151:AR156"/>
    <mergeCell ref="AS151:AS156"/>
    <mergeCell ref="AZ151:AZ156"/>
    <mergeCell ref="BA151:BA156"/>
    <mergeCell ref="BB151:BB156"/>
    <mergeCell ref="BC151:BC156"/>
    <mergeCell ref="BD151:BD156"/>
    <mergeCell ref="AO145:AO150"/>
    <mergeCell ref="AP145:AP150"/>
    <mergeCell ref="AQ145:AQ150"/>
    <mergeCell ref="AR145:AR150"/>
    <mergeCell ref="AS145:AS150"/>
    <mergeCell ref="AZ145:AZ150"/>
    <mergeCell ref="BA145:BA150"/>
    <mergeCell ref="BB145:BB150"/>
    <mergeCell ref="BC145:BC150"/>
    <mergeCell ref="BD157:BD162"/>
    <mergeCell ref="AO163:AO168"/>
    <mergeCell ref="AP163:AP168"/>
    <mergeCell ref="AQ163:AQ168"/>
    <mergeCell ref="AR163:AR168"/>
    <mergeCell ref="AS163:AS168"/>
    <mergeCell ref="AZ163:AZ168"/>
    <mergeCell ref="BA163:BA168"/>
    <mergeCell ref="BB163:BB168"/>
    <mergeCell ref="BC163:BC168"/>
    <mergeCell ref="BD163:BD168"/>
    <mergeCell ref="AO157:AO162"/>
    <mergeCell ref="AP157:AP162"/>
    <mergeCell ref="AQ157:AQ162"/>
    <mergeCell ref="AR157:AR162"/>
    <mergeCell ref="AS157:AS162"/>
    <mergeCell ref="AZ157:AZ162"/>
    <mergeCell ref="BA157:BA162"/>
    <mergeCell ref="BB157:BB162"/>
    <mergeCell ref="BC157:BC162"/>
    <mergeCell ref="BD169:BD174"/>
    <mergeCell ref="AO175:AO180"/>
    <mergeCell ref="AP175:AP180"/>
    <mergeCell ref="AQ175:AQ180"/>
    <mergeCell ref="AR175:AR180"/>
    <mergeCell ref="AS175:AS180"/>
    <mergeCell ref="AZ175:AZ180"/>
    <mergeCell ref="BA175:BA180"/>
    <mergeCell ref="BB175:BB180"/>
    <mergeCell ref="BC175:BC180"/>
    <mergeCell ref="BD175:BD180"/>
    <mergeCell ref="AO169:AO174"/>
    <mergeCell ref="AP169:AP174"/>
    <mergeCell ref="AQ169:AQ174"/>
    <mergeCell ref="AR169:AR174"/>
    <mergeCell ref="AS169:AS174"/>
    <mergeCell ref="AZ169:AZ174"/>
    <mergeCell ref="BA169:BA174"/>
    <mergeCell ref="BB169:BB174"/>
    <mergeCell ref="BC169:BC174"/>
    <mergeCell ref="BD181:BD186"/>
    <mergeCell ref="AO187:AO192"/>
    <mergeCell ref="AP187:AP192"/>
    <mergeCell ref="AQ187:AQ192"/>
    <mergeCell ref="AR187:AR192"/>
    <mergeCell ref="AS187:AS192"/>
    <mergeCell ref="AZ187:AZ192"/>
    <mergeCell ref="BA187:BA192"/>
    <mergeCell ref="BB187:BB192"/>
    <mergeCell ref="BC187:BC192"/>
    <mergeCell ref="BD187:BD192"/>
    <mergeCell ref="AO181:AO186"/>
    <mergeCell ref="AP181:AP186"/>
    <mergeCell ref="AQ181:AQ186"/>
    <mergeCell ref="AR181:AR186"/>
    <mergeCell ref="AS181:AS186"/>
    <mergeCell ref="AZ181:AZ186"/>
    <mergeCell ref="BA181:BA186"/>
    <mergeCell ref="BB181:BB186"/>
    <mergeCell ref="BC181:BC186"/>
    <mergeCell ref="BD193:BD198"/>
    <mergeCell ref="AO199:AO204"/>
    <mergeCell ref="AP199:AP204"/>
    <mergeCell ref="AQ199:AQ204"/>
    <mergeCell ref="AR199:AR204"/>
    <mergeCell ref="AS199:AS204"/>
    <mergeCell ref="AZ199:AZ204"/>
    <mergeCell ref="BA199:BA204"/>
    <mergeCell ref="BB199:BB204"/>
    <mergeCell ref="BC199:BC204"/>
    <mergeCell ref="BD199:BD204"/>
    <mergeCell ref="AO193:AO198"/>
    <mergeCell ref="AP193:AP198"/>
    <mergeCell ref="AQ193:AQ198"/>
    <mergeCell ref="AR193:AR198"/>
    <mergeCell ref="AS193:AS198"/>
    <mergeCell ref="AZ193:AZ198"/>
    <mergeCell ref="BA193:BA198"/>
    <mergeCell ref="BB193:BB198"/>
    <mergeCell ref="BC193:BC198"/>
    <mergeCell ref="BD205:BD210"/>
    <mergeCell ref="AO211:AO216"/>
    <mergeCell ref="AP211:AP216"/>
    <mergeCell ref="AQ211:AQ216"/>
    <mergeCell ref="AR211:AR216"/>
    <mergeCell ref="AS211:AS216"/>
    <mergeCell ref="AZ211:AZ216"/>
    <mergeCell ref="BA211:BA216"/>
    <mergeCell ref="BB211:BB216"/>
    <mergeCell ref="BC211:BC216"/>
    <mergeCell ref="BD211:BD216"/>
    <mergeCell ref="AO205:AO210"/>
    <mergeCell ref="AP205:AP210"/>
    <mergeCell ref="AQ205:AQ210"/>
    <mergeCell ref="AR205:AR210"/>
    <mergeCell ref="AS205:AS210"/>
    <mergeCell ref="AZ205:AZ210"/>
    <mergeCell ref="BA205:BA210"/>
    <mergeCell ref="BB205:BB210"/>
    <mergeCell ref="BC205:BC210"/>
    <mergeCell ref="BD217:BD222"/>
    <mergeCell ref="AO223:AO228"/>
    <mergeCell ref="AP223:AP228"/>
    <mergeCell ref="AQ223:AQ228"/>
    <mergeCell ref="AR223:AR228"/>
    <mergeCell ref="AS223:AS228"/>
    <mergeCell ref="AZ223:AZ228"/>
    <mergeCell ref="BA223:BA228"/>
    <mergeCell ref="BB223:BB228"/>
    <mergeCell ref="BC223:BC228"/>
    <mergeCell ref="BD223:BD228"/>
    <mergeCell ref="AO217:AO222"/>
    <mergeCell ref="AP217:AP222"/>
    <mergeCell ref="AQ217:AQ222"/>
    <mergeCell ref="AR217:AR222"/>
    <mergeCell ref="AS217:AS222"/>
    <mergeCell ref="AZ217:AZ222"/>
    <mergeCell ref="BA217:BA222"/>
    <mergeCell ref="BB217:BB222"/>
    <mergeCell ref="BC217:BC222"/>
    <mergeCell ref="BD229:BD234"/>
    <mergeCell ref="AO235:AO240"/>
    <mergeCell ref="AP235:AP240"/>
    <mergeCell ref="AQ235:AQ240"/>
    <mergeCell ref="AR235:AR240"/>
    <mergeCell ref="AS235:AS240"/>
    <mergeCell ref="AZ235:AZ240"/>
    <mergeCell ref="BA235:BA240"/>
    <mergeCell ref="BB235:BB240"/>
    <mergeCell ref="BC235:BC240"/>
    <mergeCell ref="BD235:BD240"/>
    <mergeCell ref="AO229:AO234"/>
    <mergeCell ref="AP229:AP234"/>
    <mergeCell ref="AQ229:AQ234"/>
    <mergeCell ref="AR229:AR234"/>
    <mergeCell ref="AS229:AS234"/>
    <mergeCell ref="AZ229:AZ234"/>
    <mergeCell ref="BA229:BA234"/>
    <mergeCell ref="BB229:BB234"/>
    <mergeCell ref="BC229:BC234"/>
    <mergeCell ref="BD241:BD246"/>
    <mergeCell ref="AO247:AO252"/>
    <mergeCell ref="AP247:AP252"/>
    <mergeCell ref="AQ247:AQ252"/>
    <mergeCell ref="AR247:AR252"/>
    <mergeCell ref="AS247:AS252"/>
    <mergeCell ref="AZ247:AZ252"/>
    <mergeCell ref="BA247:BA252"/>
    <mergeCell ref="BB247:BB252"/>
    <mergeCell ref="BC247:BC252"/>
    <mergeCell ref="BD247:BD252"/>
    <mergeCell ref="AO241:AO246"/>
    <mergeCell ref="AP241:AP246"/>
    <mergeCell ref="AQ241:AQ246"/>
    <mergeCell ref="AR241:AR246"/>
    <mergeCell ref="AS241:AS246"/>
    <mergeCell ref="AZ241:AZ246"/>
    <mergeCell ref="BA241:BA246"/>
    <mergeCell ref="BB241:BB246"/>
    <mergeCell ref="BC241:BC246"/>
    <mergeCell ref="BD253:BD258"/>
    <mergeCell ref="AO259:AO264"/>
    <mergeCell ref="AP259:AP264"/>
    <mergeCell ref="AQ259:AQ264"/>
    <mergeCell ref="AR259:AR264"/>
    <mergeCell ref="AS259:AS264"/>
    <mergeCell ref="AZ259:AZ264"/>
    <mergeCell ref="BA259:BA264"/>
    <mergeCell ref="BB259:BB264"/>
    <mergeCell ref="BC259:BC264"/>
    <mergeCell ref="BD259:BD264"/>
    <mergeCell ref="AO253:AO258"/>
    <mergeCell ref="AP253:AP258"/>
    <mergeCell ref="AQ253:AQ258"/>
    <mergeCell ref="AR253:AR258"/>
    <mergeCell ref="AS253:AS258"/>
    <mergeCell ref="AZ253:AZ258"/>
    <mergeCell ref="BA253:BA258"/>
    <mergeCell ref="BB253:BB258"/>
    <mergeCell ref="BC253:BC258"/>
    <mergeCell ref="BD265:BD270"/>
    <mergeCell ref="AO271:AO276"/>
    <mergeCell ref="AP271:AP276"/>
    <mergeCell ref="AQ271:AQ276"/>
    <mergeCell ref="AR271:AR276"/>
    <mergeCell ref="AS271:AS276"/>
    <mergeCell ref="AZ271:AZ276"/>
    <mergeCell ref="BA271:BA276"/>
    <mergeCell ref="BB271:BB276"/>
    <mergeCell ref="BC271:BC276"/>
    <mergeCell ref="BD271:BD276"/>
    <mergeCell ref="AO265:AO270"/>
    <mergeCell ref="AP265:AP270"/>
    <mergeCell ref="AQ265:AQ270"/>
    <mergeCell ref="AR265:AR270"/>
    <mergeCell ref="AS265:AS270"/>
    <mergeCell ref="AZ265:AZ270"/>
    <mergeCell ref="BA265:BA270"/>
    <mergeCell ref="BB265:BB270"/>
    <mergeCell ref="BC265:BC270"/>
    <mergeCell ref="BD277:BD282"/>
    <mergeCell ref="AO283:AO288"/>
    <mergeCell ref="AP283:AP288"/>
    <mergeCell ref="AQ283:AQ288"/>
    <mergeCell ref="AR283:AR288"/>
    <mergeCell ref="AS283:AS288"/>
    <mergeCell ref="AZ283:AZ288"/>
    <mergeCell ref="BA283:BA288"/>
    <mergeCell ref="BB283:BB288"/>
    <mergeCell ref="BC283:BC288"/>
    <mergeCell ref="BD283:BD288"/>
    <mergeCell ref="AO277:AO282"/>
    <mergeCell ref="AP277:AP282"/>
    <mergeCell ref="AQ277:AQ282"/>
    <mergeCell ref="AR277:AR282"/>
    <mergeCell ref="AS277:AS282"/>
    <mergeCell ref="AZ277:AZ282"/>
    <mergeCell ref="BA277:BA282"/>
    <mergeCell ref="BB277:BB282"/>
    <mergeCell ref="BC277:BC282"/>
    <mergeCell ref="BD289:BD294"/>
    <mergeCell ref="AO295:AO300"/>
    <mergeCell ref="AP295:AP300"/>
    <mergeCell ref="AQ295:AQ300"/>
    <mergeCell ref="AR295:AR300"/>
    <mergeCell ref="AS295:AS300"/>
    <mergeCell ref="AZ295:AZ300"/>
    <mergeCell ref="BA295:BA300"/>
    <mergeCell ref="BB295:BB300"/>
    <mergeCell ref="BC295:BC300"/>
    <mergeCell ref="BD295:BD300"/>
    <mergeCell ref="AO289:AO294"/>
    <mergeCell ref="AP289:AP294"/>
    <mergeCell ref="AQ289:AQ294"/>
    <mergeCell ref="AR289:AR294"/>
    <mergeCell ref="AS289:AS294"/>
    <mergeCell ref="AZ289:AZ294"/>
    <mergeCell ref="BA289:BA294"/>
    <mergeCell ref="BB289:BB294"/>
    <mergeCell ref="BC289:BC294"/>
    <mergeCell ref="BD301:BD306"/>
    <mergeCell ref="AO301:AO306"/>
    <mergeCell ref="AP301:AP306"/>
    <mergeCell ref="AQ301:AQ306"/>
    <mergeCell ref="AR301:AR306"/>
    <mergeCell ref="AS301:AS306"/>
    <mergeCell ref="AZ301:AZ306"/>
    <mergeCell ref="BA301:BA306"/>
    <mergeCell ref="BB301:BB306"/>
    <mergeCell ref="BC301:BC306"/>
  </mergeCells>
  <phoneticPr fontId="14" type="noConversion"/>
  <conditionalFormatting sqref="L1:L6 L307:L1048576">
    <cfRule type="containsText" dxfId="551" priority="4125" operator="containsText" text="Dropped Out">
      <formula>NOT(ISERROR(SEARCH("Dropped Out",L1)))</formula>
    </cfRule>
    <cfRule type="containsText" dxfId="550" priority="4126" operator="containsText" text="Drop Out">
      <formula>NOT(ISERROR(SEARCH("Drop Out",L1)))</formula>
    </cfRule>
  </conditionalFormatting>
  <conditionalFormatting sqref="W7:W12 AH7:AH12 AS7:AS12">
    <cfRule type="containsText" dxfId="549" priority="4123" operator="containsText" text="Dropped OUt">
      <formula>NOT(ISERROR(SEARCH("Dropped OUt",W7)))</formula>
    </cfRule>
  </conditionalFormatting>
  <conditionalFormatting sqref="AH4:AH12 AS4:AS12 W1:W1048576">
    <cfRule type="containsText" dxfId="548" priority="4121" operator="containsText" text="Probation">
      <formula>NOT(ISERROR(SEARCH("Probation",W1)))</formula>
    </cfRule>
    <cfRule type="containsText" dxfId="547" priority="4122" operator="containsText" text="Promoted">
      <formula>NOT(ISERROR(SEARCH("Promoted",W1)))</formula>
    </cfRule>
  </conditionalFormatting>
  <conditionalFormatting sqref="K7:K12">
    <cfRule type="colorScale" priority="1079">
      <colorScale>
        <cfvo type="min"/>
        <cfvo type="max"/>
        <color theme="0"/>
        <color theme="0"/>
      </colorScale>
    </cfRule>
    <cfRule type="colorScale" priority="1080">
      <colorScale>
        <cfvo type="min"/>
        <cfvo type="max"/>
        <color theme="0"/>
        <color rgb="FFFFEF9C"/>
      </colorScale>
    </cfRule>
  </conditionalFormatting>
  <conditionalFormatting sqref="L7:L12">
    <cfRule type="containsText" dxfId="546" priority="1077" operator="containsText" text="Dropped Out">
      <formula>NOT(ISERROR(SEARCH("Dropped Out",L7)))</formula>
    </cfRule>
    <cfRule type="containsText" dxfId="545" priority="1078" operator="containsText" text="Drop Out">
      <formula>NOT(ISERROR(SEARCH("Drop Out",L7)))</formula>
    </cfRule>
  </conditionalFormatting>
  <conditionalFormatting sqref="BD7:BD12">
    <cfRule type="containsText" dxfId="544" priority="840" operator="containsText" text="Dropped OUt">
      <formula>NOT(ISERROR(SEARCH("Dropped OUt",BD7)))</formula>
    </cfRule>
  </conditionalFormatting>
  <conditionalFormatting sqref="BD4:BD12">
    <cfRule type="containsText" dxfId="543" priority="838" operator="containsText" text="Probation">
      <formula>NOT(ISERROR(SEARCH("Probation",BD4)))</formula>
    </cfRule>
    <cfRule type="containsText" dxfId="542" priority="839" operator="containsText" text="Promoted">
      <formula>NOT(ISERROR(SEARCH("Promoted",BD4)))</formula>
    </cfRule>
  </conditionalFormatting>
  <conditionalFormatting sqref="BO7:BO12">
    <cfRule type="containsText" dxfId="541" priority="837" operator="containsText" text="Dropped OUt">
      <formula>NOT(ISERROR(SEARCH("Dropped OUt",BO7)))</formula>
    </cfRule>
  </conditionalFormatting>
  <conditionalFormatting sqref="BO4:BO12">
    <cfRule type="containsText" dxfId="540" priority="835" operator="containsText" text="Probation">
      <formula>NOT(ISERROR(SEARCH("Probation",BO4)))</formula>
    </cfRule>
    <cfRule type="containsText" dxfId="539" priority="836" operator="containsText" text="Promoted">
      <formula>NOT(ISERROR(SEARCH("Promoted",BO4)))</formula>
    </cfRule>
  </conditionalFormatting>
  <conditionalFormatting sqref="K13:K18">
    <cfRule type="colorScale" priority="716">
      <colorScale>
        <cfvo type="min"/>
        <cfvo type="max"/>
        <color theme="0"/>
        <color theme="0"/>
      </colorScale>
    </cfRule>
    <cfRule type="colorScale" priority="717">
      <colorScale>
        <cfvo type="min"/>
        <cfvo type="max"/>
        <color theme="0"/>
        <color rgb="FFFFEF9C"/>
      </colorScale>
    </cfRule>
  </conditionalFormatting>
  <conditionalFormatting sqref="L13:L18">
    <cfRule type="containsText" dxfId="538" priority="714" operator="containsText" text="Dropped Out">
      <formula>NOT(ISERROR(SEARCH("Dropped Out",L13)))</formula>
    </cfRule>
    <cfRule type="containsText" dxfId="537" priority="715" operator="containsText" text="Drop Out">
      <formula>NOT(ISERROR(SEARCH("Drop Out",L13)))</formula>
    </cfRule>
  </conditionalFormatting>
  <conditionalFormatting sqref="K19:K24">
    <cfRule type="colorScale" priority="712">
      <colorScale>
        <cfvo type="min"/>
        <cfvo type="max"/>
        <color theme="0"/>
        <color theme="0"/>
      </colorScale>
    </cfRule>
    <cfRule type="colorScale" priority="713">
      <colorScale>
        <cfvo type="min"/>
        <cfvo type="max"/>
        <color theme="0"/>
        <color rgb="FFFFEF9C"/>
      </colorScale>
    </cfRule>
  </conditionalFormatting>
  <conditionalFormatting sqref="L19:L24">
    <cfRule type="containsText" dxfId="536" priority="710" operator="containsText" text="Dropped Out">
      <formula>NOT(ISERROR(SEARCH("Dropped Out",L19)))</formula>
    </cfRule>
    <cfRule type="containsText" dxfId="535" priority="711" operator="containsText" text="Drop Out">
      <formula>NOT(ISERROR(SEARCH("Drop Out",L19)))</formula>
    </cfRule>
  </conditionalFormatting>
  <conditionalFormatting sqref="K25:K30">
    <cfRule type="colorScale" priority="708">
      <colorScale>
        <cfvo type="min"/>
        <cfvo type="max"/>
        <color theme="0"/>
        <color theme="0"/>
      </colorScale>
    </cfRule>
    <cfRule type="colorScale" priority="709">
      <colorScale>
        <cfvo type="min"/>
        <cfvo type="max"/>
        <color theme="0"/>
        <color rgb="FFFFEF9C"/>
      </colorScale>
    </cfRule>
  </conditionalFormatting>
  <conditionalFormatting sqref="L25:L30">
    <cfRule type="containsText" dxfId="534" priority="706" operator="containsText" text="Dropped Out">
      <formula>NOT(ISERROR(SEARCH("Dropped Out",L25)))</formula>
    </cfRule>
    <cfRule type="containsText" dxfId="533" priority="707" operator="containsText" text="Drop Out">
      <formula>NOT(ISERROR(SEARCH("Drop Out",L25)))</formula>
    </cfRule>
  </conditionalFormatting>
  <conditionalFormatting sqref="K31:K36">
    <cfRule type="colorScale" priority="704">
      <colorScale>
        <cfvo type="min"/>
        <cfvo type="max"/>
        <color theme="0"/>
        <color theme="0"/>
      </colorScale>
    </cfRule>
    <cfRule type="colorScale" priority="705">
      <colorScale>
        <cfvo type="min"/>
        <cfvo type="max"/>
        <color theme="0"/>
        <color rgb="FFFFEF9C"/>
      </colorScale>
    </cfRule>
  </conditionalFormatting>
  <conditionalFormatting sqref="L31:L36">
    <cfRule type="containsText" dxfId="532" priority="702" operator="containsText" text="Dropped Out">
      <formula>NOT(ISERROR(SEARCH("Dropped Out",L31)))</formula>
    </cfRule>
    <cfRule type="containsText" dxfId="531" priority="703" operator="containsText" text="Drop Out">
      <formula>NOT(ISERROR(SEARCH("Drop Out",L31)))</formula>
    </cfRule>
  </conditionalFormatting>
  <conditionalFormatting sqref="K37:K42">
    <cfRule type="colorScale" priority="700">
      <colorScale>
        <cfvo type="min"/>
        <cfvo type="max"/>
        <color theme="0"/>
        <color theme="0"/>
      </colorScale>
    </cfRule>
    <cfRule type="colorScale" priority="701">
      <colorScale>
        <cfvo type="min"/>
        <cfvo type="max"/>
        <color theme="0"/>
        <color rgb="FFFFEF9C"/>
      </colorScale>
    </cfRule>
  </conditionalFormatting>
  <conditionalFormatting sqref="L37:L42">
    <cfRule type="containsText" dxfId="530" priority="698" operator="containsText" text="Dropped Out">
      <formula>NOT(ISERROR(SEARCH("Dropped Out",L37)))</formula>
    </cfRule>
    <cfRule type="containsText" dxfId="529" priority="699" operator="containsText" text="Drop Out">
      <formula>NOT(ISERROR(SEARCH("Drop Out",L37)))</formula>
    </cfRule>
  </conditionalFormatting>
  <conditionalFormatting sqref="K43:K48">
    <cfRule type="colorScale" priority="696">
      <colorScale>
        <cfvo type="min"/>
        <cfvo type="max"/>
        <color theme="0"/>
        <color theme="0"/>
      </colorScale>
    </cfRule>
    <cfRule type="colorScale" priority="697">
      <colorScale>
        <cfvo type="min"/>
        <cfvo type="max"/>
        <color theme="0"/>
        <color rgb="FFFFEF9C"/>
      </colorScale>
    </cfRule>
  </conditionalFormatting>
  <conditionalFormatting sqref="L43:L48">
    <cfRule type="containsText" dxfId="528" priority="694" operator="containsText" text="Dropped Out">
      <formula>NOT(ISERROR(SEARCH("Dropped Out",L43)))</formula>
    </cfRule>
    <cfRule type="containsText" dxfId="527" priority="695" operator="containsText" text="Drop Out">
      <formula>NOT(ISERROR(SEARCH("Drop Out",L43)))</formula>
    </cfRule>
  </conditionalFormatting>
  <conditionalFormatting sqref="K49:K54">
    <cfRule type="colorScale" priority="692">
      <colorScale>
        <cfvo type="min"/>
        <cfvo type="max"/>
        <color theme="0"/>
        <color theme="0"/>
      </colorScale>
    </cfRule>
    <cfRule type="colorScale" priority="693">
      <colorScale>
        <cfvo type="min"/>
        <cfvo type="max"/>
        <color theme="0"/>
        <color rgb="FFFFEF9C"/>
      </colorScale>
    </cfRule>
  </conditionalFormatting>
  <conditionalFormatting sqref="L49:L54">
    <cfRule type="containsText" dxfId="526" priority="690" operator="containsText" text="Dropped Out">
      <formula>NOT(ISERROR(SEARCH("Dropped Out",L49)))</formula>
    </cfRule>
    <cfRule type="containsText" dxfId="525" priority="691" operator="containsText" text="Drop Out">
      <formula>NOT(ISERROR(SEARCH("Drop Out",L49)))</formula>
    </cfRule>
  </conditionalFormatting>
  <conditionalFormatting sqref="K55:K60">
    <cfRule type="colorScale" priority="688">
      <colorScale>
        <cfvo type="min"/>
        <cfvo type="max"/>
        <color theme="0"/>
        <color theme="0"/>
      </colorScale>
    </cfRule>
    <cfRule type="colorScale" priority="689">
      <colorScale>
        <cfvo type="min"/>
        <cfvo type="max"/>
        <color theme="0"/>
        <color rgb="FFFFEF9C"/>
      </colorScale>
    </cfRule>
  </conditionalFormatting>
  <conditionalFormatting sqref="L55:L60">
    <cfRule type="containsText" dxfId="524" priority="686" operator="containsText" text="Dropped Out">
      <formula>NOT(ISERROR(SEARCH("Dropped Out",L55)))</formula>
    </cfRule>
    <cfRule type="containsText" dxfId="523" priority="687" operator="containsText" text="Drop Out">
      <formula>NOT(ISERROR(SEARCH("Drop Out",L55)))</formula>
    </cfRule>
  </conditionalFormatting>
  <conditionalFormatting sqref="K61:K66">
    <cfRule type="colorScale" priority="684">
      <colorScale>
        <cfvo type="min"/>
        <cfvo type="max"/>
        <color theme="0"/>
        <color theme="0"/>
      </colorScale>
    </cfRule>
    <cfRule type="colorScale" priority="685">
      <colorScale>
        <cfvo type="min"/>
        <cfvo type="max"/>
        <color theme="0"/>
        <color rgb="FFFFEF9C"/>
      </colorScale>
    </cfRule>
  </conditionalFormatting>
  <conditionalFormatting sqref="L61:L66">
    <cfRule type="containsText" dxfId="522" priority="682" operator="containsText" text="Dropped Out">
      <formula>NOT(ISERROR(SEARCH("Dropped Out",L61)))</formula>
    </cfRule>
    <cfRule type="containsText" dxfId="521" priority="683" operator="containsText" text="Drop Out">
      <formula>NOT(ISERROR(SEARCH("Drop Out",L61)))</formula>
    </cfRule>
  </conditionalFormatting>
  <conditionalFormatting sqref="K67:K72">
    <cfRule type="colorScale" priority="680">
      <colorScale>
        <cfvo type="min"/>
        <cfvo type="max"/>
        <color theme="0"/>
        <color theme="0"/>
      </colorScale>
    </cfRule>
    <cfRule type="colorScale" priority="681">
      <colorScale>
        <cfvo type="min"/>
        <cfvo type="max"/>
        <color theme="0"/>
        <color rgb="FFFFEF9C"/>
      </colorScale>
    </cfRule>
  </conditionalFormatting>
  <conditionalFormatting sqref="L67:L72">
    <cfRule type="containsText" dxfId="520" priority="678" operator="containsText" text="Dropped Out">
      <formula>NOT(ISERROR(SEARCH("Dropped Out",L67)))</formula>
    </cfRule>
    <cfRule type="containsText" dxfId="519" priority="679" operator="containsText" text="Drop Out">
      <formula>NOT(ISERROR(SEARCH("Drop Out",L67)))</formula>
    </cfRule>
  </conditionalFormatting>
  <conditionalFormatting sqref="K73:K78">
    <cfRule type="colorScale" priority="676">
      <colorScale>
        <cfvo type="min"/>
        <cfvo type="max"/>
        <color theme="0"/>
        <color theme="0"/>
      </colorScale>
    </cfRule>
    <cfRule type="colorScale" priority="677">
      <colorScale>
        <cfvo type="min"/>
        <cfvo type="max"/>
        <color theme="0"/>
        <color rgb="FFFFEF9C"/>
      </colorScale>
    </cfRule>
  </conditionalFormatting>
  <conditionalFormatting sqref="L73:L78">
    <cfRule type="containsText" dxfId="518" priority="674" operator="containsText" text="Dropped Out">
      <formula>NOT(ISERROR(SEARCH("Dropped Out",L73)))</formula>
    </cfRule>
    <cfRule type="containsText" dxfId="517" priority="675" operator="containsText" text="Drop Out">
      <formula>NOT(ISERROR(SEARCH("Drop Out",L73)))</formula>
    </cfRule>
  </conditionalFormatting>
  <conditionalFormatting sqref="K79:K84">
    <cfRule type="colorScale" priority="672">
      <colorScale>
        <cfvo type="min"/>
        <cfvo type="max"/>
        <color theme="0"/>
        <color theme="0"/>
      </colorScale>
    </cfRule>
    <cfRule type="colorScale" priority="673">
      <colorScale>
        <cfvo type="min"/>
        <cfvo type="max"/>
        <color theme="0"/>
        <color rgb="FFFFEF9C"/>
      </colorScale>
    </cfRule>
  </conditionalFormatting>
  <conditionalFormatting sqref="L79:L84">
    <cfRule type="containsText" dxfId="516" priority="670" operator="containsText" text="Dropped Out">
      <formula>NOT(ISERROR(SEARCH("Dropped Out",L79)))</formula>
    </cfRule>
    <cfRule type="containsText" dxfId="515" priority="671" operator="containsText" text="Drop Out">
      <formula>NOT(ISERROR(SEARCH("Drop Out",L79)))</formula>
    </cfRule>
  </conditionalFormatting>
  <conditionalFormatting sqref="K85:K90">
    <cfRule type="colorScale" priority="668">
      <colorScale>
        <cfvo type="min"/>
        <cfvo type="max"/>
        <color theme="0"/>
        <color theme="0"/>
      </colorScale>
    </cfRule>
    <cfRule type="colorScale" priority="669">
      <colorScale>
        <cfvo type="min"/>
        <cfvo type="max"/>
        <color theme="0"/>
        <color rgb="FFFFEF9C"/>
      </colorScale>
    </cfRule>
  </conditionalFormatting>
  <conditionalFormatting sqref="L85:L90">
    <cfRule type="containsText" dxfId="514" priority="666" operator="containsText" text="Dropped Out">
      <formula>NOT(ISERROR(SEARCH("Dropped Out",L85)))</formula>
    </cfRule>
    <cfRule type="containsText" dxfId="513" priority="667" operator="containsText" text="Drop Out">
      <formula>NOT(ISERROR(SEARCH("Drop Out",L85)))</formula>
    </cfRule>
  </conditionalFormatting>
  <conditionalFormatting sqref="K91:K96">
    <cfRule type="colorScale" priority="664">
      <colorScale>
        <cfvo type="min"/>
        <cfvo type="max"/>
        <color theme="0"/>
        <color theme="0"/>
      </colorScale>
    </cfRule>
    <cfRule type="colorScale" priority="665">
      <colorScale>
        <cfvo type="min"/>
        <cfvo type="max"/>
        <color theme="0"/>
        <color rgb="FFFFEF9C"/>
      </colorScale>
    </cfRule>
  </conditionalFormatting>
  <conditionalFormatting sqref="L91:L96">
    <cfRule type="containsText" dxfId="512" priority="662" operator="containsText" text="Dropped Out">
      <formula>NOT(ISERROR(SEARCH("Dropped Out",L91)))</formula>
    </cfRule>
    <cfRule type="containsText" dxfId="511" priority="663" operator="containsText" text="Drop Out">
      <formula>NOT(ISERROR(SEARCH("Drop Out",L91)))</formula>
    </cfRule>
  </conditionalFormatting>
  <conditionalFormatting sqref="K97:K102">
    <cfRule type="colorScale" priority="660">
      <colorScale>
        <cfvo type="min"/>
        <cfvo type="max"/>
        <color theme="0"/>
        <color theme="0"/>
      </colorScale>
    </cfRule>
    <cfRule type="colorScale" priority="661">
      <colorScale>
        <cfvo type="min"/>
        <cfvo type="max"/>
        <color theme="0"/>
        <color rgb="FFFFEF9C"/>
      </colorScale>
    </cfRule>
  </conditionalFormatting>
  <conditionalFormatting sqref="L97:L102">
    <cfRule type="containsText" dxfId="510" priority="658" operator="containsText" text="Dropped Out">
      <formula>NOT(ISERROR(SEARCH("Dropped Out",L97)))</formula>
    </cfRule>
    <cfRule type="containsText" dxfId="509" priority="659" operator="containsText" text="Drop Out">
      <formula>NOT(ISERROR(SEARCH("Drop Out",L97)))</formula>
    </cfRule>
  </conditionalFormatting>
  <conditionalFormatting sqref="K103:K108">
    <cfRule type="colorScale" priority="656">
      <colorScale>
        <cfvo type="min"/>
        <cfvo type="max"/>
        <color theme="0"/>
        <color theme="0"/>
      </colorScale>
    </cfRule>
    <cfRule type="colorScale" priority="657">
      <colorScale>
        <cfvo type="min"/>
        <cfvo type="max"/>
        <color theme="0"/>
        <color rgb="FFFFEF9C"/>
      </colorScale>
    </cfRule>
  </conditionalFormatting>
  <conditionalFormatting sqref="L103:L108">
    <cfRule type="containsText" dxfId="508" priority="654" operator="containsText" text="Dropped Out">
      <formula>NOT(ISERROR(SEARCH("Dropped Out",L103)))</formula>
    </cfRule>
    <cfRule type="containsText" dxfId="507" priority="655" operator="containsText" text="Drop Out">
      <formula>NOT(ISERROR(SEARCH("Drop Out",L103)))</formula>
    </cfRule>
  </conditionalFormatting>
  <conditionalFormatting sqref="K109:K114">
    <cfRule type="colorScale" priority="652">
      <colorScale>
        <cfvo type="min"/>
        <cfvo type="max"/>
        <color theme="0"/>
        <color theme="0"/>
      </colorScale>
    </cfRule>
    <cfRule type="colorScale" priority="653">
      <colorScale>
        <cfvo type="min"/>
        <cfvo type="max"/>
        <color theme="0"/>
        <color rgb="FFFFEF9C"/>
      </colorScale>
    </cfRule>
  </conditionalFormatting>
  <conditionalFormatting sqref="L109:L114">
    <cfRule type="containsText" dxfId="506" priority="650" operator="containsText" text="Dropped Out">
      <formula>NOT(ISERROR(SEARCH("Dropped Out",L109)))</formula>
    </cfRule>
    <cfRule type="containsText" dxfId="505" priority="651" operator="containsText" text="Drop Out">
      <formula>NOT(ISERROR(SEARCH("Drop Out",L109)))</formula>
    </cfRule>
  </conditionalFormatting>
  <conditionalFormatting sqref="K115:K120">
    <cfRule type="colorScale" priority="648">
      <colorScale>
        <cfvo type="min"/>
        <cfvo type="max"/>
        <color theme="0"/>
        <color theme="0"/>
      </colorScale>
    </cfRule>
    <cfRule type="colorScale" priority="649">
      <colorScale>
        <cfvo type="min"/>
        <cfvo type="max"/>
        <color theme="0"/>
        <color rgb="FFFFEF9C"/>
      </colorScale>
    </cfRule>
  </conditionalFormatting>
  <conditionalFormatting sqref="L115:L120">
    <cfRule type="containsText" dxfId="504" priority="646" operator="containsText" text="Dropped Out">
      <formula>NOT(ISERROR(SEARCH("Dropped Out",L115)))</formula>
    </cfRule>
    <cfRule type="containsText" dxfId="503" priority="647" operator="containsText" text="Drop Out">
      <formula>NOT(ISERROR(SEARCH("Drop Out",L115)))</formula>
    </cfRule>
  </conditionalFormatting>
  <conditionalFormatting sqref="K121:K126">
    <cfRule type="colorScale" priority="644">
      <colorScale>
        <cfvo type="min"/>
        <cfvo type="max"/>
        <color theme="0"/>
        <color theme="0"/>
      </colorScale>
    </cfRule>
    <cfRule type="colorScale" priority="645">
      <colorScale>
        <cfvo type="min"/>
        <cfvo type="max"/>
        <color theme="0"/>
        <color rgb="FFFFEF9C"/>
      </colorScale>
    </cfRule>
  </conditionalFormatting>
  <conditionalFormatting sqref="L121:L126">
    <cfRule type="containsText" dxfId="502" priority="642" operator="containsText" text="Dropped Out">
      <formula>NOT(ISERROR(SEARCH("Dropped Out",L121)))</formula>
    </cfRule>
    <cfRule type="containsText" dxfId="501" priority="643" operator="containsText" text="Drop Out">
      <formula>NOT(ISERROR(SEARCH("Drop Out",L121)))</formula>
    </cfRule>
  </conditionalFormatting>
  <conditionalFormatting sqref="K127:K132">
    <cfRule type="colorScale" priority="640">
      <colorScale>
        <cfvo type="min"/>
        <cfvo type="max"/>
        <color theme="0"/>
        <color theme="0"/>
      </colorScale>
    </cfRule>
    <cfRule type="colorScale" priority="641">
      <colorScale>
        <cfvo type="min"/>
        <cfvo type="max"/>
        <color theme="0"/>
        <color rgb="FFFFEF9C"/>
      </colorScale>
    </cfRule>
  </conditionalFormatting>
  <conditionalFormatting sqref="L127:L132">
    <cfRule type="containsText" dxfId="500" priority="638" operator="containsText" text="Dropped Out">
      <formula>NOT(ISERROR(SEARCH("Dropped Out",L127)))</formula>
    </cfRule>
    <cfRule type="containsText" dxfId="499" priority="639" operator="containsText" text="Drop Out">
      <formula>NOT(ISERROR(SEARCH("Drop Out",L127)))</formula>
    </cfRule>
  </conditionalFormatting>
  <conditionalFormatting sqref="K133:K138">
    <cfRule type="colorScale" priority="636">
      <colorScale>
        <cfvo type="min"/>
        <cfvo type="max"/>
        <color theme="0"/>
        <color theme="0"/>
      </colorScale>
    </cfRule>
    <cfRule type="colorScale" priority="637">
      <colorScale>
        <cfvo type="min"/>
        <cfvo type="max"/>
        <color theme="0"/>
        <color rgb="FFFFEF9C"/>
      </colorScale>
    </cfRule>
  </conditionalFormatting>
  <conditionalFormatting sqref="L133:L138">
    <cfRule type="containsText" dxfId="498" priority="634" operator="containsText" text="Dropped Out">
      <formula>NOT(ISERROR(SEARCH("Dropped Out",L133)))</formula>
    </cfRule>
    <cfRule type="containsText" dxfId="497" priority="635" operator="containsText" text="Drop Out">
      <formula>NOT(ISERROR(SEARCH("Drop Out",L133)))</formula>
    </cfRule>
  </conditionalFormatting>
  <conditionalFormatting sqref="K139:K144">
    <cfRule type="colorScale" priority="632">
      <colorScale>
        <cfvo type="min"/>
        <cfvo type="max"/>
        <color theme="0"/>
        <color theme="0"/>
      </colorScale>
    </cfRule>
    <cfRule type="colorScale" priority="633">
      <colorScale>
        <cfvo type="min"/>
        <cfvo type="max"/>
        <color theme="0"/>
        <color rgb="FFFFEF9C"/>
      </colorScale>
    </cfRule>
  </conditionalFormatting>
  <conditionalFormatting sqref="L139:L144">
    <cfRule type="containsText" dxfId="496" priority="630" operator="containsText" text="Dropped Out">
      <formula>NOT(ISERROR(SEARCH("Dropped Out",L139)))</formula>
    </cfRule>
    <cfRule type="containsText" dxfId="495" priority="631" operator="containsText" text="Drop Out">
      <formula>NOT(ISERROR(SEARCH("Drop Out",L139)))</formula>
    </cfRule>
  </conditionalFormatting>
  <conditionalFormatting sqref="K145:K150">
    <cfRule type="colorScale" priority="628">
      <colorScale>
        <cfvo type="min"/>
        <cfvo type="max"/>
        <color theme="0"/>
        <color theme="0"/>
      </colorScale>
    </cfRule>
    <cfRule type="colorScale" priority="629">
      <colorScale>
        <cfvo type="min"/>
        <cfvo type="max"/>
        <color theme="0"/>
        <color rgb="FFFFEF9C"/>
      </colorScale>
    </cfRule>
  </conditionalFormatting>
  <conditionalFormatting sqref="L145:L150">
    <cfRule type="containsText" dxfId="494" priority="626" operator="containsText" text="Dropped Out">
      <formula>NOT(ISERROR(SEARCH("Dropped Out",L145)))</formula>
    </cfRule>
    <cfRule type="containsText" dxfId="493" priority="627" operator="containsText" text="Drop Out">
      <formula>NOT(ISERROR(SEARCH("Drop Out",L145)))</formula>
    </cfRule>
  </conditionalFormatting>
  <conditionalFormatting sqref="K151:K156">
    <cfRule type="colorScale" priority="624">
      <colorScale>
        <cfvo type="min"/>
        <cfvo type="max"/>
        <color theme="0"/>
        <color theme="0"/>
      </colorScale>
    </cfRule>
    <cfRule type="colorScale" priority="625">
      <colorScale>
        <cfvo type="min"/>
        <cfvo type="max"/>
        <color theme="0"/>
        <color rgb="FFFFEF9C"/>
      </colorScale>
    </cfRule>
  </conditionalFormatting>
  <conditionalFormatting sqref="L151:L156">
    <cfRule type="containsText" dxfId="492" priority="622" operator="containsText" text="Dropped Out">
      <formula>NOT(ISERROR(SEARCH("Dropped Out",L151)))</formula>
    </cfRule>
    <cfRule type="containsText" dxfId="491" priority="623" operator="containsText" text="Drop Out">
      <formula>NOT(ISERROR(SEARCH("Drop Out",L151)))</formula>
    </cfRule>
  </conditionalFormatting>
  <conditionalFormatting sqref="K157:K162">
    <cfRule type="colorScale" priority="620">
      <colorScale>
        <cfvo type="min"/>
        <cfvo type="max"/>
        <color theme="0"/>
        <color theme="0"/>
      </colorScale>
    </cfRule>
    <cfRule type="colorScale" priority="621">
      <colorScale>
        <cfvo type="min"/>
        <cfvo type="max"/>
        <color theme="0"/>
        <color rgb="FFFFEF9C"/>
      </colorScale>
    </cfRule>
  </conditionalFormatting>
  <conditionalFormatting sqref="L157:L162">
    <cfRule type="containsText" dxfId="490" priority="618" operator="containsText" text="Dropped Out">
      <formula>NOT(ISERROR(SEARCH("Dropped Out",L157)))</formula>
    </cfRule>
    <cfRule type="containsText" dxfId="489" priority="619" operator="containsText" text="Drop Out">
      <formula>NOT(ISERROR(SEARCH("Drop Out",L157)))</formula>
    </cfRule>
  </conditionalFormatting>
  <conditionalFormatting sqref="K163:K168">
    <cfRule type="colorScale" priority="616">
      <colorScale>
        <cfvo type="min"/>
        <cfvo type="max"/>
        <color theme="0"/>
        <color theme="0"/>
      </colorScale>
    </cfRule>
    <cfRule type="colorScale" priority="617">
      <colorScale>
        <cfvo type="min"/>
        <cfvo type="max"/>
        <color theme="0"/>
        <color rgb="FFFFEF9C"/>
      </colorScale>
    </cfRule>
  </conditionalFormatting>
  <conditionalFormatting sqref="L163:L168">
    <cfRule type="containsText" dxfId="488" priority="614" operator="containsText" text="Dropped Out">
      <formula>NOT(ISERROR(SEARCH("Dropped Out",L163)))</formula>
    </cfRule>
    <cfRule type="containsText" dxfId="487" priority="615" operator="containsText" text="Drop Out">
      <formula>NOT(ISERROR(SEARCH("Drop Out",L163)))</formula>
    </cfRule>
  </conditionalFormatting>
  <conditionalFormatting sqref="K169:K174">
    <cfRule type="colorScale" priority="612">
      <colorScale>
        <cfvo type="min"/>
        <cfvo type="max"/>
        <color theme="0"/>
        <color theme="0"/>
      </colorScale>
    </cfRule>
    <cfRule type="colorScale" priority="613">
      <colorScale>
        <cfvo type="min"/>
        <cfvo type="max"/>
        <color theme="0"/>
        <color rgb="FFFFEF9C"/>
      </colorScale>
    </cfRule>
  </conditionalFormatting>
  <conditionalFormatting sqref="L169:L174">
    <cfRule type="containsText" dxfId="486" priority="610" operator="containsText" text="Dropped Out">
      <formula>NOT(ISERROR(SEARCH("Dropped Out",L169)))</formula>
    </cfRule>
    <cfRule type="containsText" dxfId="485" priority="611" operator="containsText" text="Drop Out">
      <formula>NOT(ISERROR(SEARCH("Drop Out",L169)))</formula>
    </cfRule>
  </conditionalFormatting>
  <conditionalFormatting sqref="K175:K180">
    <cfRule type="colorScale" priority="608">
      <colorScale>
        <cfvo type="min"/>
        <cfvo type="max"/>
        <color theme="0"/>
        <color theme="0"/>
      </colorScale>
    </cfRule>
    <cfRule type="colorScale" priority="609">
      <colorScale>
        <cfvo type="min"/>
        <cfvo type="max"/>
        <color theme="0"/>
        <color rgb="FFFFEF9C"/>
      </colorScale>
    </cfRule>
  </conditionalFormatting>
  <conditionalFormatting sqref="L175:L180">
    <cfRule type="containsText" dxfId="484" priority="606" operator="containsText" text="Dropped Out">
      <formula>NOT(ISERROR(SEARCH("Dropped Out",L175)))</formula>
    </cfRule>
    <cfRule type="containsText" dxfId="483" priority="607" operator="containsText" text="Drop Out">
      <formula>NOT(ISERROR(SEARCH("Drop Out",L175)))</formula>
    </cfRule>
  </conditionalFormatting>
  <conditionalFormatting sqref="K181:K186">
    <cfRule type="colorScale" priority="604">
      <colorScale>
        <cfvo type="min"/>
        <cfvo type="max"/>
        <color theme="0"/>
        <color theme="0"/>
      </colorScale>
    </cfRule>
    <cfRule type="colorScale" priority="605">
      <colorScale>
        <cfvo type="min"/>
        <cfvo type="max"/>
        <color theme="0"/>
        <color rgb="FFFFEF9C"/>
      </colorScale>
    </cfRule>
  </conditionalFormatting>
  <conditionalFormatting sqref="L181:L186">
    <cfRule type="containsText" dxfId="482" priority="602" operator="containsText" text="Dropped Out">
      <formula>NOT(ISERROR(SEARCH("Dropped Out",L181)))</formula>
    </cfRule>
    <cfRule type="containsText" dxfId="481" priority="603" operator="containsText" text="Drop Out">
      <formula>NOT(ISERROR(SEARCH("Drop Out",L181)))</formula>
    </cfRule>
  </conditionalFormatting>
  <conditionalFormatting sqref="K187:K192">
    <cfRule type="colorScale" priority="600">
      <colorScale>
        <cfvo type="min"/>
        <cfvo type="max"/>
        <color theme="0"/>
        <color theme="0"/>
      </colorScale>
    </cfRule>
    <cfRule type="colorScale" priority="601">
      <colorScale>
        <cfvo type="min"/>
        <cfvo type="max"/>
        <color theme="0"/>
        <color rgb="FFFFEF9C"/>
      </colorScale>
    </cfRule>
  </conditionalFormatting>
  <conditionalFormatting sqref="L187:L192">
    <cfRule type="containsText" dxfId="480" priority="598" operator="containsText" text="Dropped Out">
      <formula>NOT(ISERROR(SEARCH("Dropped Out",L187)))</formula>
    </cfRule>
    <cfRule type="containsText" dxfId="479" priority="599" operator="containsText" text="Drop Out">
      <formula>NOT(ISERROR(SEARCH("Drop Out",L187)))</formula>
    </cfRule>
  </conditionalFormatting>
  <conditionalFormatting sqref="K193:K198">
    <cfRule type="colorScale" priority="596">
      <colorScale>
        <cfvo type="min"/>
        <cfvo type="max"/>
        <color theme="0"/>
        <color theme="0"/>
      </colorScale>
    </cfRule>
    <cfRule type="colorScale" priority="597">
      <colorScale>
        <cfvo type="min"/>
        <cfvo type="max"/>
        <color theme="0"/>
        <color rgb="FFFFEF9C"/>
      </colorScale>
    </cfRule>
  </conditionalFormatting>
  <conditionalFormatting sqref="L193:L198">
    <cfRule type="containsText" dxfId="478" priority="594" operator="containsText" text="Dropped Out">
      <formula>NOT(ISERROR(SEARCH("Dropped Out",L193)))</formula>
    </cfRule>
    <cfRule type="containsText" dxfId="477" priority="595" operator="containsText" text="Drop Out">
      <formula>NOT(ISERROR(SEARCH("Drop Out",L193)))</formula>
    </cfRule>
  </conditionalFormatting>
  <conditionalFormatting sqref="K199:K204">
    <cfRule type="colorScale" priority="592">
      <colorScale>
        <cfvo type="min"/>
        <cfvo type="max"/>
        <color theme="0"/>
        <color theme="0"/>
      </colorScale>
    </cfRule>
    <cfRule type="colorScale" priority="593">
      <colorScale>
        <cfvo type="min"/>
        <cfvo type="max"/>
        <color theme="0"/>
        <color rgb="FFFFEF9C"/>
      </colorScale>
    </cfRule>
  </conditionalFormatting>
  <conditionalFormatting sqref="L199:L204">
    <cfRule type="containsText" dxfId="476" priority="590" operator="containsText" text="Dropped Out">
      <formula>NOT(ISERROR(SEARCH("Dropped Out",L199)))</formula>
    </cfRule>
    <cfRule type="containsText" dxfId="475" priority="591" operator="containsText" text="Drop Out">
      <formula>NOT(ISERROR(SEARCH("Drop Out",L199)))</formula>
    </cfRule>
  </conditionalFormatting>
  <conditionalFormatting sqref="K205:K210">
    <cfRule type="colorScale" priority="588">
      <colorScale>
        <cfvo type="min"/>
        <cfvo type="max"/>
        <color theme="0"/>
        <color theme="0"/>
      </colorScale>
    </cfRule>
    <cfRule type="colorScale" priority="589">
      <colorScale>
        <cfvo type="min"/>
        <cfvo type="max"/>
        <color theme="0"/>
        <color rgb="FFFFEF9C"/>
      </colorScale>
    </cfRule>
  </conditionalFormatting>
  <conditionalFormatting sqref="L205:L210">
    <cfRule type="containsText" dxfId="474" priority="586" operator="containsText" text="Dropped Out">
      <formula>NOT(ISERROR(SEARCH("Dropped Out",L205)))</formula>
    </cfRule>
    <cfRule type="containsText" dxfId="473" priority="587" operator="containsText" text="Drop Out">
      <formula>NOT(ISERROR(SEARCH("Drop Out",L205)))</formula>
    </cfRule>
  </conditionalFormatting>
  <conditionalFormatting sqref="K211:K216">
    <cfRule type="colorScale" priority="584">
      <colorScale>
        <cfvo type="min"/>
        <cfvo type="max"/>
        <color theme="0"/>
        <color theme="0"/>
      </colorScale>
    </cfRule>
    <cfRule type="colorScale" priority="585">
      <colorScale>
        <cfvo type="min"/>
        <cfvo type="max"/>
        <color theme="0"/>
        <color rgb="FFFFEF9C"/>
      </colorScale>
    </cfRule>
  </conditionalFormatting>
  <conditionalFormatting sqref="L211:L216">
    <cfRule type="containsText" dxfId="472" priority="582" operator="containsText" text="Dropped Out">
      <formula>NOT(ISERROR(SEARCH("Dropped Out",L211)))</formula>
    </cfRule>
    <cfRule type="containsText" dxfId="471" priority="583" operator="containsText" text="Drop Out">
      <formula>NOT(ISERROR(SEARCH("Drop Out",L211)))</formula>
    </cfRule>
  </conditionalFormatting>
  <conditionalFormatting sqref="K217:K222">
    <cfRule type="colorScale" priority="580">
      <colorScale>
        <cfvo type="min"/>
        <cfvo type="max"/>
        <color theme="0"/>
        <color theme="0"/>
      </colorScale>
    </cfRule>
    <cfRule type="colorScale" priority="581">
      <colorScale>
        <cfvo type="min"/>
        <cfvo type="max"/>
        <color theme="0"/>
        <color rgb="FFFFEF9C"/>
      </colorScale>
    </cfRule>
  </conditionalFormatting>
  <conditionalFormatting sqref="L217:L222">
    <cfRule type="containsText" dxfId="470" priority="578" operator="containsText" text="Dropped Out">
      <formula>NOT(ISERROR(SEARCH("Dropped Out",L217)))</formula>
    </cfRule>
    <cfRule type="containsText" dxfId="469" priority="579" operator="containsText" text="Drop Out">
      <formula>NOT(ISERROR(SEARCH("Drop Out",L217)))</formula>
    </cfRule>
  </conditionalFormatting>
  <conditionalFormatting sqref="K223:K228">
    <cfRule type="colorScale" priority="576">
      <colorScale>
        <cfvo type="min"/>
        <cfvo type="max"/>
        <color theme="0"/>
        <color theme="0"/>
      </colorScale>
    </cfRule>
    <cfRule type="colorScale" priority="577">
      <colorScale>
        <cfvo type="min"/>
        <cfvo type="max"/>
        <color theme="0"/>
        <color rgb="FFFFEF9C"/>
      </colorScale>
    </cfRule>
  </conditionalFormatting>
  <conditionalFormatting sqref="L223:L228">
    <cfRule type="containsText" dxfId="468" priority="574" operator="containsText" text="Dropped Out">
      <formula>NOT(ISERROR(SEARCH("Dropped Out",L223)))</formula>
    </cfRule>
    <cfRule type="containsText" dxfId="467" priority="575" operator="containsText" text="Drop Out">
      <formula>NOT(ISERROR(SEARCH("Drop Out",L223)))</formula>
    </cfRule>
  </conditionalFormatting>
  <conditionalFormatting sqref="K229:K234">
    <cfRule type="colorScale" priority="572">
      <colorScale>
        <cfvo type="min"/>
        <cfvo type="max"/>
        <color theme="0"/>
        <color theme="0"/>
      </colorScale>
    </cfRule>
    <cfRule type="colorScale" priority="573">
      <colorScale>
        <cfvo type="min"/>
        <cfvo type="max"/>
        <color theme="0"/>
        <color rgb="FFFFEF9C"/>
      </colorScale>
    </cfRule>
  </conditionalFormatting>
  <conditionalFormatting sqref="L229:L234">
    <cfRule type="containsText" dxfId="466" priority="570" operator="containsText" text="Dropped Out">
      <formula>NOT(ISERROR(SEARCH("Dropped Out",L229)))</formula>
    </cfRule>
    <cfRule type="containsText" dxfId="465" priority="571" operator="containsText" text="Drop Out">
      <formula>NOT(ISERROR(SEARCH("Drop Out",L229)))</formula>
    </cfRule>
  </conditionalFormatting>
  <conditionalFormatting sqref="K235:K240">
    <cfRule type="colorScale" priority="568">
      <colorScale>
        <cfvo type="min"/>
        <cfvo type="max"/>
        <color theme="0"/>
        <color theme="0"/>
      </colorScale>
    </cfRule>
    <cfRule type="colorScale" priority="569">
      <colorScale>
        <cfvo type="min"/>
        <cfvo type="max"/>
        <color theme="0"/>
        <color rgb="FFFFEF9C"/>
      </colorScale>
    </cfRule>
  </conditionalFormatting>
  <conditionalFormatting sqref="L235:L240">
    <cfRule type="containsText" dxfId="464" priority="566" operator="containsText" text="Dropped Out">
      <formula>NOT(ISERROR(SEARCH("Dropped Out",L235)))</formula>
    </cfRule>
    <cfRule type="containsText" dxfId="463" priority="567" operator="containsText" text="Drop Out">
      <formula>NOT(ISERROR(SEARCH("Drop Out",L235)))</formula>
    </cfRule>
  </conditionalFormatting>
  <conditionalFormatting sqref="K241:K246">
    <cfRule type="colorScale" priority="564">
      <colorScale>
        <cfvo type="min"/>
        <cfvo type="max"/>
        <color theme="0"/>
        <color theme="0"/>
      </colorScale>
    </cfRule>
    <cfRule type="colorScale" priority="565">
      <colorScale>
        <cfvo type="min"/>
        <cfvo type="max"/>
        <color theme="0"/>
        <color rgb="FFFFEF9C"/>
      </colorScale>
    </cfRule>
  </conditionalFormatting>
  <conditionalFormatting sqref="L241:L246">
    <cfRule type="containsText" dxfId="462" priority="562" operator="containsText" text="Dropped Out">
      <formula>NOT(ISERROR(SEARCH("Dropped Out",L241)))</formula>
    </cfRule>
    <cfRule type="containsText" dxfId="461" priority="563" operator="containsText" text="Drop Out">
      <formula>NOT(ISERROR(SEARCH("Drop Out",L241)))</formula>
    </cfRule>
  </conditionalFormatting>
  <conditionalFormatting sqref="K247:K252">
    <cfRule type="colorScale" priority="560">
      <colorScale>
        <cfvo type="min"/>
        <cfvo type="max"/>
        <color theme="0"/>
        <color theme="0"/>
      </colorScale>
    </cfRule>
    <cfRule type="colorScale" priority="561">
      <colorScale>
        <cfvo type="min"/>
        <cfvo type="max"/>
        <color theme="0"/>
        <color rgb="FFFFEF9C"/>
      </colorScale>
    </cfRule>
  </conditionalFormatting>
  <conditionalFormatting sqref="L247:L252">
    <cfRule type="containsText" dxfId="460" priority="558" operator="containsText" text="Dropped Out">
      <formula>NOT(ISERROR(SEARCH("Dropped Out",L247)))</formula>
    </cfRule>
    <cfRule type="containsText" dxfId="459" priority="559" operator="containsText" text="Drop Out">
      <formula>NOT(ISERROR(SEARCH("Drop Out",L247)))</formula>
    </cfRule>
  </conditionalFormatting>
  <conditionalFormatting sqref="K253:K258">
    <cfRule type="colorScale" priority="556">
      <colorScale>
        <cfvo type="min"/>
        <cfvo type="max"/>
        <color theme="0"/>
        <color theme="0"/>
      </colorScale>
    </cfRule>
    <cfRule type="colorScale" priority="557">
      <colorScale>
        <cfvo type="min"/>
        <cfvo type="max"/>
        <color theme="0"/>
        <color rgb="FFFFEF9C"/>
      </colorScale>
    </cfRule>
  </conditionalFormatting>
  <conditionalFormatting sqref="L253:L258">
    <cfRule type="containsText" dxfId="458" priority="554" operator="containsText" text="Dropped Out">
      <formula>NOT(ISERROR(SEARCH("Dropped Out",L253)))</formula>
    </cfRule>
    <cfRule type="containsText" dxfId="457" priority="555" operator="containsText" text="Drop Out">
      <formula>NOT(ISERROR(SEARCH("Drop Out",L253)))</formula>
    </cfRule>
  </conditionalFormatting>
  <conditionalFormatting sqref="K259:K264">
    <cfRule type="colorScale" priority="552">
      <colorScale>
        <cfvo type="min"/>
        <cfvo type="max"/>
        <color theme="0"/>
        <color theme="0"/>
      </colorScale>
    </cfRule>
    <cfRule type="colorScale" priority="553">
      <colorScale>
        <cfvo type="min"/>
        <cfvo type="max"/>
        <color theme="0"/>
        <color rgb="FFFFEF9C"/>
      </colorScale>
    </cfRule>
  </conditionalFormatting>
  <conditionalFormatting sqref="L259:L264">
    <cfRule type="containsText" dxfId="456" priority="550" operator="containsText" text="Dropped Out">
      <formula>NOT(ISERROR(SEARCH("Dropped Out",L259)))</formula>
    </cfRule>
    <cfRule type="containsText" dxfId="455" priority="551" operator="containsText" text="Drop Out">
      <formula>NOT(ISERROR(SEARCH("Drop Out",L259)))</formula>
    </cfRule>
  </conditionalFormatting>
  <conditionalFormatting sqref="K265:K270">
    <cfRule type="colorScale" priority="548">
      <colorScale>
        <cfvo type="min"/>
        <cfvo type="max"/>
        <color theme="0"/>
        <color theme="0"/>
      </colorScale>
    </cfRule>
    <cfRule type="colorScale" priority="549">
      <colorScale>
        <cfvo type="min"/>
        <cfvo type="max"/>
        <color theme="0"/>
        <color rgb="FFFFEF9C"/>
      </colorScale>
    </cfRule>
  </conditionalFormatting>
  <conditionalFormatting sqref="L265:L270">
    <cfRule type="containsText" dxfId="454" priority="546" operator="containsText" text="Dropped Out">
      <formula>NOT(ISERROR(SEARCH("Dropped Out",L265)))</formula>
    </cfRule>
    <cfRule type="containsText" dxfId="453" priority="547" operator="containsText" text="Drop Out">
      <formula>NOT(ISERROR(SEARCH("Drop Out",L265)))</formula>
    </cfRule>
  </conditionalFormatting>
  <conditionalFormatting sqref="K271:K276">
    <cfRule type="colorScale" priority="544">
      <colorScale>
        <cfvo type="min"/>
        <cfvo type="max"/>
        <color theme="0"/>
        <color theme="0"/>
      </colorScale>
    </cfRule>
    <cfRule type="colorScale" priority="545">
      <colorScale>
        <cfvo type="min"/>
        <cfvo type="max"/>
        <color theme="0"/>
        <color rgb="FFFFEF9C"/>
      </colorScale>
    </cfRule>
  </conditionalFormatting>
  <conditionalFormatting sqref="L271:L276">
    <cfRule type="containsText" dxfId="452" priority="542" operator="containsText" text="Dropped Out">
      <formula>NOT(ISERROR(SEARCH("Dropped Out",L271)))</formula>
    </cfRule>
    <cfRule type="containsText" dxfId="451" priority="543" operator="containsText" text="Drop Out">
      <formula>NOT(ISERROR(SEARCH("Drop Out",L271)))</formula>
    </cfRule>
  </conditionalFormatting>
  <conditionalFormatting sqref="K277:K282">
    <cfRule type="colorScale" priority="540">
      <colorScale>
        <cfvo type="min"/>
        <cfvo type="max"/>
        <color theme="0"/>
        <color theme="0"/>
      </colorScale>
    </cfRule>
    <cfRule type="colorScale" priority="541">
      <colorScale>
        <cfvo type="min"/>
        <cfvo type="max"/>
        <color theme="0"/>
        <color rgb="FFFFEF9C"/>
      </colorScale>
    </cfRule>
  </conditionalFormatting>
  <conditionalFormatting sqref="L277:L282">
    <cfRule type="containsText" dxfId="450" priority="538" operator="containsText" text="Dropped Out">
      <formula>NOT(ISERROR(SEARCH("Dropped Out",L277)))</formula>
    </cfRule>
    <cfRule type="containsText" dxfId="449" priority="539" operator="containsText" text="Drop Out">
      <formula>NOT(ISERROR(SEARCH("Drop Out",L277)))</formula>
    </cfRule>
  </conditionalFormatting>
  <conditionalFormatting sqref="K283:K288">
    <cfRule type="colorScale" priority="536">
      <colorScale>
        <cfvo type="min"/>
        <cfvo type="max"/>
        <color theme="0"/>
        <color theme="0"/>
      </colorScale>
    </cfRule>
    <cfRule type="colorScale" priority="537">
      <colorScale>
        <cfvo type="min"/>
        <cfvo type="max"/>
        <color theme="0"/>
        <color rgb="FFFFEF9C"/>
      </colorScale>
    </cfRule>
  </conditionalFormatting>
  <conditionalFormatting sqref="L283:L288">
    <cfRule type="containsText" dxfId="448" priority="534" operator="containsText" text="Dropped Out">
      <formula>NOT(ISERROR(SEARCH("Dropped Out",L283)))</formula>
    </cfRule>
    <cfRule type="containsText" dxfId="447" priority="535" operator="containsText" text="Drop Out">
      <formula>NOT(ISERROR(SEARCH("Drop Out",L283)))</formula>
    </cfRule>
  </conditionalFormatting>
  <conditionalFormatting sqref="K289:K294">
    <cfRule type="colorScale" priority="532">
      <colorScale>
        <cfvo type="min"/>
        <cfvo type="max"/>
        <color theme="0"/>
        <color theme="0"/>
      </colorScale>
    </cfRule>
    <cfRule type="colorScale" priority="533">
      <colorScale>
        <cfvo type="min"/>
        <cfvo type="max"/>
        <color theme="0"/>
        <color rgb="FFFFEF9C"/>
      </colorScale>
    </cfRule>
  </conditionalFormatting>
  <conditionalFormatting sqref="L289:L294">
    <cfRule type="containsText" dxfId="446" priority="530" operator="containsText" text="Dropped Out">
      <formula>NOT(ISERROR(SEARCH("Dropped Out",L289)))</formula>
    </cfRule>
    <cfRule type="containsText" dxfId="445" priority="531" operator="containsText" text="Drop Out">
      <formula>NOT(ISERROR(SEARCH("Drop Out",L289)))</formula>
    </cfRule>
  </conditionalFormatting>
  <conditionalFormatting sqref="K295:K300">
    <cfRule type="colorScale" priority="528">
      <colorScale>
        <cfvo type="min"/>
        <cfvo type="max"/>
        <color theme="0"/>
        <color theme="0"/>
      </colorScale>
    </cfRule>
    <cfRule type="colorScale" priority="529">
      <colorScale>
        <cfvo type="min"/>
        <cfvo type="max"/>
        <color theme="0"/>
        <color rgb="FFFFEF9C"/>
      </colorScale>
    </cfRule>
  </conditionalFormatting>
  <conditionalFormatting sqref="L295:L300">
    <cfRule type="containsText" dxfId="444" priority="526" operator="containsText" text="Dropped Out">
      <formula>NOT(ISERROR(SEARCH("Dropped Out",L295)))</formula>
    </cfRule>
    <cfRule type="containsText" dxfId="443" priority="527" operator="containsText" text="Drop Out">
      <formula>NOT(ISERROR(SEARCH("Drop Out",L295)))</formula>
    </cfRule>
  </conditionalFormatting>
  <conditionalFormatting sqref="K301:K306">
    <cfRule type="colorScale" priority="524">
      <colorScale>
        <cfvo type="min"/>
        <cfvo type="max"/>
        <color theme="0"/>
        <color theme="0"/>
      </colorScale>
    </cfRule>
    <cfRule type="colorScale" priority="525">
      <colorScale>
        <cfvo type="min"/>
        <cfvo type="max"/>
        <color theme="0"/>
        <color rgb="FFFFEF9C"/>
      </colorScale>
    </cfRule>
  </conditionalFormatting>
  <conditionalFormatting sqref="L301:L306">
    <cfRule type="containsText" dxfId="442" priority="522" operator="containsText" text="Dropped Out">
      <formula>NOT(ISERROR(SEARCH("Dropped Out",L301)))</formula>
    </cfRule>
    <cfRule type="containsText" dxfId="441" priority="523" operator="containsText" text="Drop Out">
      <formula>NOT(ISERROR(SEARCH("Drop Out",L301)))</formula>
    </cfRule>
  </conditionalFormatting>
  <conditionalFormatting sqref="AS13:AS18">
    <cfRule type="containsText" dxfId="440" priority="441" operator="containsText" text="Dropped OUt">
      <formula>NOT(ISERROR(SEARCH("Dropped OUt",AS13)))</formula>
    </cfRule>
  </conditionalFormatting>
  <conditionalFormatting sqref="AS13:AS18">
    <cfRule type="containsText" dxfId="439" priority="439" operator="containsText" text="Probation">
      <formula>NOT(ISERROR(SEARCH("Probation",AS13)))</formula>
    </cfRule>
    <cfRule type="containsText" dxfId="438" priority="440" operator="containsText" text="Promoted">
      <formula>NOT(ISERROR(SEARCH("Promoted",AS13)))</formula>
    </cfRule>
  </conditionalFormatting>
  <conditionalFormatting sqref="BD13:BD18">
    <cfRule type="containsText" dxfId="437" priority="438" operator="containsText" text="Dropped OUt">
      <formula>NOT(ISERROR(SEARCH("Dropped OUt",BD13)))</formula>
    </cfRule>
  </conditionalFormatting>
  <conditionalFormatting sqref="BD13:BD18">
    <cfRule type="containsText" dxfId="436" priority="436" operator="containsText" text="Probation">
      <formula>NOT(ISERROR(SEARCH("Probation",BD13)))</formula>
    </cfRule>
    <cfRule type="containsText" dxfId="435" priority="437" operator="containsText" text="Promoted">
      <formula>NOT(ISERROR(SEARCH("Promoted",BD13)))</formula>
    </cfRule>
  </conditionalFormatting>
  <conditionalFormatting sqref="AS19:AS24">
    <cfRule type="containsText" dxfId="434" priority="435" operator="containsText" text="Dropped OUt">
      <formula>NOT(ISERROR(SEARCH("Dropped OUt",AS19)))</formula>
    </cfRule>
  </conditionalFormatting>
  <conditionalFormatting sqref="AS19:AS24">
    <cfRule type="containsText" dxfId="433" priority="433" operator="containsText" text="Probation">
      <formula>NOT(ISERROR(SEARCH("Probation",AS19)))</formula>
    </cfRule>
    <cfRule type="containsText" dxfId="432" priority="434" operator="containsText" text="Promoted">
      <formula>NOT(ISERROR(SEARCH("Promoted",AS19)))</formula>
    </cfRule>
  </conditionalFormatting>
  <conditionalFormatting sqref="BD19:BD24">
    <cfRule type="containsText" dxfId="431" priority="432" operator="containsText" text="Dropped OUt">
      <formula>NOT(ISERROR(SEARCH("Dropped OUt",BD19)))</formula>
    </cfRule>
  </conditionalFormatting>
  <conditionalFormatting sqref="BD19:BD24">
    <cfRule type="containsText" dxfId="430" priority="430" operator="containsText" text="Probation">
      <formula>NOT(ISERROR(SEARCH("Probation",BD19)))</formula>
    </cfRule>
    <cfRule type="containsText" dxfId="429" priority="431" operator="containsText" text="Promoted">
      <formula>NOT(ISERROR(SEARCH("Promoted",BD19)))</formula>
    </cfRule>
  </conditionalFormatting>
  <conditionalFormatting sqref="AS25:AS30">
    <cfRule type="containsText" dxfId="428" priority="429" operator="containsText" text="Dropped OUt">
      <formula>NOT(ISERROR(SEARCH("Dropped OUt",AS25)))</formula>
    </cfRule>
  </conditionalFormatting>
  <conditionalFormatting sqref="AS25:AS30">
    <cfRule type="containsText" dxfId="427" priority="427" operator="containsText" text="Probation">
      <formula>NOT(ISERROR(SEARCH("Probation",AS25)))</formula>
    </cfRule>
    <cfRule type="containsText" dxfId="426" priority="428" operator="containsText" text="Promoted">
      <formula>NOT(ISERROR(SEARCH("Promoted",AS25)))</formula>
    </cfRule>
  </conditionalFormatting>
  <conditionalFormatting sqref="BD25:BD30">
    <cfRule type="containsText" dxfId="425" priority="426" operator="containsText" text="Dropped OUt">
      <formula>NOT(ISERROR(SEARCH("Dropped OUt",BD25)))</formula>
    </cfRule>
  </conditionalFormatting>
  <conditionalFormatting sqref="BD25:BD30">
    <cfRule type="containsText" dxfId="424" priority="424" operator="containsText" text="Probation">
      <formula>NOT(ISERROR(SEARCH("Probation",BD25)))</formula>
    </cfRule>
    <cfRule type="containsText" dxfId="423" priority="425" operator="containsText" text="Promoted">
      <formula>NOT(ISERROR(SEARCH("Promoted",BD25)))</formula>
    </cfRule>
  </conditionalFormatting>
  <conditionalFormatting sqref="AS31:AS36">
    <cfRule type="containsText" dxfId="422" priority="423" operator="containsText" text="Dropped OUt">
      <formula>NOT(ISERROR(SEARCH("Dropped OUt",AS31)))</formula>
    </cfRule>
  </conditionalFormatting>
  <conditionalFormatting sqref="AS31:AS36">
    <cfRule type="containsText" dxfId="421" priority="421" operator="containsText" text="Probation">
      <formula>NOT(ISERROR(SEARCH("Probation",AS31)))</formula>
    </cfRule>
    <cfRule type="containsText" dxfId="420" priority="422" operator="containsText" text="Promoted">
      <formula>NOT(ISERROR(SEARCH("Promoted",AS31)))</formula>
    </cfRule>
  </conditionalFormatting>
  <conditionalFormatting sqref="BD31:BD36">
    <cfRule type="containsText" dxfId="419" priority="420" operator="containsText" text="Dropped OUt">
      <formula>NOT(ISERROR(SEARCH("Dropped OUt",BD31)))</formula>
    </cfRule>
  </conditionalFormatting>
  <conditionalFormatting sqref="BD31:BD36">
    <cfRule type="containsText" dxfId="418" priority="418" operator="containsText" text="Probation">
      <formula>NOT(ISERROR(SEARCH("Probation",BD31)))</formula>
    </cfRule>
    <cfRule type="containsText" dxfId="417" priority="419" operator="containsText" text="Promoted">
      <formula>NOT(ISERROR(SEARCH("Promoted",BD31)))</formula>
    </cfRule>
  </conditionalFormatting>
  <conditionalFormatting sqref="AS37:AS42">
    <cfRule type="containsText" dxfId="416" priority="417" operator="containsText" text="Dropped OUt">
      <formula>NOT(ISERROR(SEARCH("Dropped OUt",AS37)))</formula>
    </cfRule>
  </conditionalFormatting>
  <conditionalFormatting sqref="AS37:AS42">
    <cfRule type="containsText" dxfId="415" priority="415" operator="containsText" text="Probation">
      <formula>NOT(ISERROR(SEARCH("Probation",AS37)))</formula>
    </cfRule>
    <cfRule type="containsText" dxfId="414" priority="416" operator="containsText" text="Promoted">
      <formula>NOT(ISERROR(SEARCH("Promoted",AS37)))</formula>
    </cfRule>
  </conditionalFormatting>
  <conditionalFormatting sqref="BD37:BD42">
    <cfRule type="containsText" dxfId="413" priority="414" operator="containsText" text="Dropped OUt">
      <formula>NOT(ISERROR(SEARCH("Dropped OUt",BD37)))</formula>
    </cfRule>
  </conditionalFormatting>
  <conditionalFormatting sqref="BD37:BD42">
    <cfRule type="containsText" dxfId="412" priority="412" operator="containsText" text="Probation">
      <formula>NOT(ISERROR(SEARCH("Probation",BD37)))</formula>
    </cfRule>
    <cfRule type="containsText" dxfId="411" priority="413" operator="containsText" text="Promoted">
      <formula>NOT(ISERROR(SEARCH("Promoted",BD37)))</formula>
    </cfRule>
  </conditionalFormatting>
  <conditionalFormatting sqref="AS43:AS48">
    <cfRule type="containsText" dxfId="410" priority="411" operator="containsText" text="Dropped OUt">
      <formula>NOT(ISERROR(SEARCH("Dropped OUt",AS43)))</formula>
    </cfRule>
  </conditionalFormatting>
  <conditionalFormatting sqref="AS43:AS48">
    <cfRule type="containsText" dxfId="409" priority="409" operator="containsText" text="Probation">
      <formula>NOT(ISERROR(SEARCH("Probation",AS43)))</formula>
    </cfRule>
    <cfRule type="containsText" dxfId="408" priority="410" operator="containsText" text="Promoted">
      <formula>NOT(ISERROR(SEARCH("Promoted",AS43)))</formula>
    </cfRule>
  </conditionalFormatting>
  <conditionalFormatting sqref="BD43:BD48">
    <cfRule type="containsText" dxfId="407" priority="408" operator="containsText" text="Dropped OUt">
      <formula>NOT(ISERROR(SEARCH("Dropped OUt",BD43)))</formula>
    </cfRule>
  </conditionalFormatting>
  <conditionalFormatting sqref="BD43:BD48">
    <cfRule type="containsText" dxfId="406" priority="406" operator="containsText" text="Probation">
      <formula>NOT(ISERROR(SEARCH("Probation",BD43)))</formula>
    </cfRule>
    <cfRule type="containsText" dxfId="405" priority="407" operator="containsText" text="Promoted">
      <formula>NOT(ISERROR(SEARCH("Promoted",BD43)))</formula>
    </cfRule>
  </conditionalFormatting>
  <conditionalFormatting sqref="AS49:AS54">
    <cfRule type="containsText" dxfId="404" priority="405" operator="containsText" text="Dropped OUt">
      <formula>NOT(ISERROR(SEARCH("Dropped OUt",AS49)))</formula>
    </cfRule>
  </conditionalFormatting>
  <conditionalFormatting sqref="AS49:AS54">
    <cfRule type="containsText" dxfId="403" priority="403" operator="containsText" text="Probation">
      <formula>NOT(ISERROR(SEARCH("Probation",AS49)))</formula>
    </cfRule>
    <cfRule type="containsText" dxfId="402" priority="404" operator="containsText" text="Promoted">
      <formula>NOT(ISERROR(SEARCH("Promoted",AS49)))</formula>
    </cfRule>
  </conditionalFormatting>
  <conditionalFormatting sqref="BD49:BD54">
    <cfRule type="containsText" dxfId="401" priority="402" operator="containsText" text="Dropped OUt">
      <formula>NOT(ISERROR(SEARCH("Dropped OUt",BD49)))</formula>
    </cfRule>
  </conditionalFormatting>
  <conditionalFormatting sqref="BD49:BD54">
    <cfRule type="containsText" dxfId="400" priority="400" operator="containsText" text="Probation">
      <formula>NOT(ISERROR(SEARCH("Probation",BD49)))</formula>
    </cfRule>
    <cfRule type="containsText" dxfId="399" priority="401" operator="containsText" text="Promoted">
      <formula>NOT(ISERROR(SEARCH("Promoted",BD49)))</formula>
    </cfRule>
  </conditionalFormatting>
  <conditionalFormatting sqref="AS55:AS60">
    <cfRule type="containsText" dxfId="398" priority="399" operator="containsText" text="Dropped OUt">
      <formula>NOT(ISERROR(SEARCH("Dropped OUt",AS55)))</formula>
    </cfRule>
  </conditionalFormatting>
  <conditionalFormatting sqref="AS55:AS60">
    <cfRule type="containsText" dxfId="397" priority="397" operator="containsText" text="Probation">
      <formula>NOT(ISERROR(SEARCH("Probation",AS55)))</formula>
    </cfRule>
    <cfRule type="containsText" dxfId="396" priority="398" operator="containsText" text="Promoted">
      <formula>NOT(ISERROR(SEARCH("Promoted",AS55)))</formula>
    </cfRule>
  </conditionalFormatting>
  <conditionalFormatting sqref="BD55:BD60">
    <cfRule type="containsText" dxfId="395" priority="396" operator="containsText" text="Dropped OUt">
      <formula>NOT(ISERROR(SEARCH("Dropped OUt",BD55)))</formula>
    </cfRule>
  </conditionalFormatting>
  <conditionalFormatting sqref="BD55:BD60">
    <cfRule type="containsText" dxfId="394" priority="394" operator="containsText" text="Probation">
      <formula>NOT(ISERROR(SEARCH("Probation",BD55)))</formula>
    </cfRule>
    <cfRule type="containsText" dxfId="393" priority="395" operator="containsText" text="Promoted">
      <formula>NOT(ISERROR(SEARCH("Promoted",BD55)))</formula>
    </cfRule>
  </conditionalFormatting>
  <conditionalFormatting sqref="AS61:AS66">
    <cfRule type="containsText" dxfId="392" priority="393" operator="containsText" text="Dropped OUt">
      <formula>NOT(ISERROR(SEARCH("Dropped OUt",AS61)))</formula>
    </cfRule>
  </conditionalFormatting>
  <conditionalFormatting sqref="AS61:AS66">
    <cfRule type="containsText" dxfId="391" priority="391" operator="containsText" text="Probation">
      <formula>NOT(ISERROR(SEARCH("Probation",AS61)))</formula>
    </cfRule>
    <cfRule type="containsText" dxfId="390" priority="392" operator="containsText" text="Promoted">
      <formula>NOT(ISERROR(SEARCH("Promoted",AS61)))</formula>
    </cfRule>
  </conditionalFormatting>
  <conditionalFormatting sqref="BD61:BD66">
    <cfRule type="containsText" dxfId="389" priority="390" operator="containsText" text="Dropped OUt">
      <formula>NOT(ISERROR(SEARCH("Dropped OUt",BD61)))</formula>
    </cfRule>
  </conditionalFormatting>
  <conditionalFormatting sqref="BD61:BD66">
    <cfRule type="containsText" dxfId="388" priority="388" operator="containsText" text="Probation">
      <formula>NOT(ISERROR(SEARCH("Probation",BD61)))</formula>
    </cfRule>
    <cfRule type="containsText" dxfId="387" priority="389" operator="containsText" text="Promoted">
      <formula>NOT(ISERROR(SEARCH("Promoted",BD61)))</formula>
    </cfRule>
  </conditionalFormatting>
  <conditionalFormatting sqref="AS67:AS72">
    <cfRule type="containsText" dxfId="386" priority="387" operator="containsText" text="Dropped OUt">
      <formula>NOT(ISERROR(SEARCH("Dropped OUt",AS67)))</formula>
    </cfRule>
  </conditionalFormatting>
  <conditionalFormatting sqref="AS67:AS72">
    <cfRule type="containsText" dxfId="385" priority="385" operator="containsText" text="Probation">
      <formula>NOT(ISERROR(SEARCH("Probation",AS67)))</formula>
    </cfRule>
    <cfRule type="containsText" dxfId="384" priority="386" operator="containsText" text="Promoted">
      <formula>NOT(ISERROR(SEARCH("Promoted",AS67)))</formula>
    </cfRule>
  </conditionalFormatting>
  <conditionalFormatting sqref="BD67:BD72">
    <cfRule type="containsText" dxfId="383" priority="384" operator="containsText" text="Dropped OUt">
      <formula>NOT(ISERROR(SEARCH("Dropped OUt",BD67)))</formula>
    </cfRule>
  </conditionalFormatting>
  <conditionalFormatting sqref="BD67:BD72">
    <cfRule type="containsText" dxfId="382" priority="382" operator="containsText" text="Probation">
      <formula>NOT(ISERROR(SEARCH("Probation",BD67)))</formula>
    </cfRule>
    <cfRule type="containsText" dxfId="381" priority="383" operator="containsText" text="Promoted">
      <formula>NOT(ISERROR(SEARCH("Promoted",BD67)))</formula>
    </cfRule>
  </conditionalFormatting>
  <conditionalFormatting sqref="AS73:AS78">
    <cfRule type="containsText" dxfId="380" priority="381" operator="containsText" text="Dropped OUt">
      <formula>NOT(ISERROR(SEARCH("Dropped OUt",AS73)))</formula>
    </cfRule>
  </conditionalFormatting>
  <conditionalFormatting sqref="AS73:AS78">
    <cfRule type="containsText" dxfId="379" priority="379" operator="containsText" text="Probation">
      <formula>NOT(ISERROR(SEARCH("Probation",AS73)))</formula>
    </cfRule>
    <cfRule type="containsText" dxfId="378" priority="380" operator="containsText" text="Promoted">
      <formula>NOT(ISERROR(SEARCH("Promoted",AS73)))</formula>
    </cfRule>
  </conditionalFormatting>
  <conditionalFormatting sqref="BD73:BD78">
    <cfRule type="containsText" dxfId="377" priority="378" operator="containsText" text="Dropped OUt">
      <formula>NOT(ISERROR(SEARCH("Dropped OUt",BD73)))</formula>
    </cfRule>
  </conditionalFormatting>
  <conditionalFormatting sqref="BD73:BD78">
    <cfRule type="containsText" dxfId="376" priority="376" operator="containsText" text="Probation">
      <formula>NOT(ISERROR(SEARCH("Probation",BD73)))</formula>
    </cfRule>
    <cfRule type="containsText" dxfId="375" priority="377" operator="containsText" text="Promoted">
      <formula>NOT(ISERROR(SEARCH("Promoted",BD73)))</formula>
    </cfRule>
  </conditionalFormatting>
  <conditionalFormatting sqref="AS79:AS84">
    <cfRule type="containsText" dxfId="374" priority="375" operator="containsText" text="Dropped OUt">
      <formula>NOT(ISERROR(SEARCH("Dropped OUt",AS79)))</formula>
    </cfRule>
  </conditionalFormatting>
  <conditionalFormatting sqref="AS79:AS84">
    <cfRule type="containsText" dxfId="373" priority="373" operator="containsText" text="Probation">
      <formula>NOT(ISERROR(SEARCH("Probation",AS79)))</formula>
    </cfRule>
    <cfRule type="containsText" dxfId="372" priority="374" operator="containsText" text="Promoted">
      <formula>NOT(ISERROR(SEARCH("Promoted",AS79)))</formula>
    </cfRule>
  </conditionalFormatting>
  <conditionalFormatting sqref="BD79:BD84">
    <cfRule type="containsText" dxfId="371" priority="372" operator="containsText" text="Dropped OUt">
      <formula>NOT(ISERROR(SEARCH("Dropped OUt",BD79)))</formula>
    </cfRule>
  </conditionalFormatting>
  <conditionalFormatting sqref="BD79:BD84">
    <cfRule type="containsText" dxfId="370" priority="370" operator="containsText" text="Probation">
      <formula>NOT(ISERROR(SEARCH("Probation",BD79)))</formula>
    </cfRule>
    <cfRule type="containsText" dxfId="369" priority="371" operator="containsText" text="Promoted">
      <formula>NOT(ISERROR(SEARCH("Promoted",BD79)))</formula>
    </cfRule>
  </conditionalFormatting>
  <conditionalFormatting sqref="AS85:AS90">
    <cfRule type="containsText" dxfId="368" priority="369" operator="containsText" text="Dropped OUt">
      <formula>NOT(ISERROR(SEARCH("Dropped OUt",AS85)))</formula>
    </cfRule>
  </conditionalFormatting>
  <conditionalFormatting sqref="AS85:AS90">
    <cfRule type="containsText" dxfId="367" priority="367" operator="containsText" text="Probation">
      <formula>NOT(ISERROR(SEARCH("Probation",AS85)))</formula>
    </cfRule>
    <cfRule type="containsText" dxfId="366" priority="368" operator="containsText" text="Promoted">
      <formula>NOT(ISERROR(SEARCH("Promoted",AS85)))</formula>
    </cfRule>
  </conditionalFormatting>
  <conditionalFormatting sqref="BD85:BD90">
    <cfRule type="containsText" dxfId="365" priority="366" operator="containsText" text="Dropped OUt">
      <formula>NOT(ISERROR(SEARCH("Dropped OUt",BD85)))</formula>
    </cfRule>
  </conditionalFormatting>
  <conditionalFormatting sqref="BD85:BD90">
    <cfRule type="containsText" dxfId="364" priority="364" operator="containsText" text="Probation">
      <formula>NOT(ISERROR(SEARCH("Probation",BD85)))</formula>
    </cfRule>
    <cfRule type="containsText" dxfId="363" priority="365" operator="containsText" text="Promoted">
      <formula>NOT(ISERROR(SEARCH("Promoted",BD85)))</formula>
    </cfRule>
  </conditionalFormatting>
  <conditionalFormatting sqref="AS91:AS96">
    <cfRule type="containsText" dxfId="362" priority="363" operator="containsText" text="Dropped OUt">
      <formula>NOT(ISERROR(SEARCH("Dropped OUt",AS91)))</formula>
    </cfRule>
  </conditionalFormatting>
  <conditionalFormatting sqref="AS91:AS96">
    <cfRule type="containsText" dxfId="361" priority="361" operator="containsText" text="Probation">
      <formula>NOT(ISERROR(SEARCH("Probation",AS91)))</formula>
    </cfRule>
    <cfRule type="containsText" dxfId="360" priority="362" operator="containsText" text="Promoted">
      <formula>NOT(ISERROR(SEARCH("Promoted",AS91)))</formula>
    </cfRule>
  </conditionalFormatting>
  <conditionalFormatting sqref="BD91:BD96">
    <cfRule type="containsText" dxfId="359" priority="360" operator="containsText" text="Dropped OUt">
      <formula>NOT(ISERROR(SEARCH("Dropped OUt",BD91)))</formula>
    </cfRule>
  </conditionalFormatting>
  <conditionalFormatting sqref="BD91:BD96">
    <cfRule type="containsText" dxfId="358" priority="358" operator="containsText" text="Probation">
      <formula>NOT(ISERROR(SEARCH("Probation",BD91)))</formula>
    </cfRule>
    <cfRule type="containsText" dxfId="357" priority="359" operator="containsText" text="Promoted">
      <formula>NOT(ISERROR(SEARCH("Promoted",BD91)))</formula>
    </cfRule>
  </conditionalFormatting>
  <conditionalFormatting sqref="AS97:AS102">
    <cfRule type="containsText" dxfId="356" priority="357" operator="containsText" text="Dropped OUt">
      <formula>NOT(ISERROR(SEARCH("Dropped OUt",AS97)))</formula>
    </cfRule>
  </conditionalFormatting>
  <conditionalFormatting sqref="AS97:AS102">
    <cfRule type="containsText" dxfId="355" priority="355" operator="containsText" text="Probation">
      <formula>NOT(ISERROR(SEARCH("Probation",AS97)))</formula>
    </cfRule>
    <cfRule type="containsText" dxfId="354" priority="356" operator="containsText" text="Promoted">
      <formula>NOT(ISERROR(SEARCH("Promoted",AS97)))</formula>
    </cfRule>
  </conditionalFormatting>
  <conditionalFormatting sqref="BD97:BD102">
    <cfRule type="containsText" dxfId="353" priority="354" operator="containsText" text="Dropped OUt">
      <formula>NOT(ISERROR(SEARCH("Dropped OUt",BD97)))</formula>
    </cfRule>
  </conditionalFormatting>
  <conditionalFormatting sqref="BD97:BD102">
    <cfRule type="containsText" dxfId="352" priority="352" operator="containsText" text="Probation">
      <formula>NOT(ISERROR(SEARCH("Probation",BD97)))</formula>
    </cfRule>
    <cfRule type="containsText" dxfId="351" priority="353" operator="containsText" text="Promoted">
      <formula>NOT(ISERROR(SEARCH("Promoted",BD97)))</formula>
    </cfRule>
  </conditionalFormatting>
  <conditionalFormatting sqref="AS103:AS108">
    <cfRule type="containsText" dxfId="350" priority="351" operator="containsText" text="Dropped OUt">
      <formula>NOT(ISERROR(SEARCH("Dropped OUt",AS103)))</formula>
    </cfRule>
  </conditionalFormatting>
  <conditionalFormatting sqref="AS103:AS108">
    <cfRule type="containsText" dxfId="349" priority="349" operator="containsText" text="Probation">
      <formula>NOT(ISERROR(SEARCH("Probation",AS103)))</formula>
    </cfRule>
    <cfRule type="containsText" dxfId="348" priority="350" operator="containsText" text="Promoted">
      <formula>NOT(ISERROR(SEARCH("Promoted",AS103)))</formula>
    </cfRule>
  </conditionalFormatting>
  <conditionalFormatting sqref="BD103:BD108">
    <cfRule type="containsText" dxfId="347" priority="348" operator="containsText" text="Dropped OUt">
      <formula>NOT(ISERROR(SEARCH("Dropped OUt",BD103)))</formula>
    </cfRule>
  </conditionalFormatting>
  <conditionalFormatting sqref="BD103:BD108">
    <cfRule type="containsText" dxfId="346" priority="346" operator="containsText" text="Probation">
      <formula>NOT(ISERROR(SEARCH("Probation",BD103)))</formula>
    </cfRule>
    <cfRule type="containsText" dxfId="345" priority="347" operator="containsText" text="Promoted">
      <formula>NOT(ISERROR(SEARCH("Promoted",BD103)))</formula>
    </cfRule>
  </conditionalFormatting>
  <conditionalFormatting sqref="AS109:AS114">
    <cfRule type="containsText" dxfId="344" priority="345" operator="containsText" text="Dropped OUt">
      <formula>NOT(ISERROR(SEARCH("Dropped OUt",AS109)))</formula>
    </cfRule>
  </conditionalFormatting>
  <conditionalFormatting sqref="AS109:AS114">
    <cfRule type="containsText" dxfId="343" priority="343" operator="containsText" text="Probation">
      <formula>NOT(ISERROR(SEARCH("Probation",AS109)))</formula>
    </cfRule>
    <cfRule type="containsText" dxfId="342" priority="344" operator="containsText" text="Promoted">
      <formula>NOT(ISERROR(SEARCH("Promoted",AS109)))</formula>
    </cfRule>
  </conditionalFormatting>
  <conditionalFormatting sqref="BD109:BD114">
    <cfRule type="containsText" dxfId="341" priority="342" operator="containsText" text="Dropped OUt">
      <formula>NOT(ISERROR(SEARCH("Dropped OUt",BD109)))</formula>
    </cfRule>
  </conditionalFormatting>
  <conditionalFormatting sqref="BD109:BD114">
    <cfRule type="containsText" dxfId="340" priority="340" operator="containsText" text="Probation">
      <formula>NOT(ISERROR(SEARCH("Probation",BD109)))</formula>
    </cfRule>
    <cfRule type="containsText" dxfId="339" priority="341" operator="containsText" text="Promoted">
      <formula>NOT(ISERROR(SEARCH("Promoted",BD109)))</formula>
    </cfRule>
  </conditionalFormatting>
  <conditionalFormatting sqref="AS115:AS120">
    <cfRule type="containsText" dxfId="338" priority="339" operator="containsText" text="Dropped OUt">
      <formula>NOT(ISERROR(SEARCH("Dropped OUt",AS115)))</formula>
    </cfRule>
  </conditionalFormatting>
  <conditionalFormatting sqref="AS115:AS120">
    <cfRule type="containsText" dxfId="337" priority="337" operator="containsText" text="Probation">
      <formula>NOT(ISERROR(SEARCH("Probation",AS115)))</formula>
    </cfRule>
    <cfRule type="containsText" dxfId="336" priority="338" operator="containsText" text="Promoted">
      <formula>NOT(ISERROR(SEARCH("Promoted",AS115)))</formula>
    </cfRule>
  </conditionalFormatting>
  <conditionalFormatting sqref="BD115:BD120">
    <cfRule type="containsText" dxfId="335" priority="336" operator="containsText" text="Dropped OUt">
      <formula>NOT(ISERROR(SEARCH("Dropped OUt",BD115)))</formula>
    </cfRule>
  </conditionalFormatting>
  <conditionalFormatting sqref="BD115:BD120">
    <cfRule type="containsText" dxfId="334" priority="334" operator="containsText" text="Probation">
      <formula>NOT(ISERROR(SEARCH("Probation",BD115)))</formula>
    </cfRule>
    <cfRule type="containsText" dxfId="333" priority="335" operator="containsText" text="Promoted">
      <formula>NOT(ISERROR(SEARCH("Promoted",BD115)))</formula>
    </cfRule>
  </conditionalFormatting>
  <conditionalFormatting sqref="AS121:AS126">
    <cfRule type="containsText" dxfId="332" priority="333" operator="containsText" text="Dropped OUt">
      <formula>NOT(ISERROR(SEARCH("Dropped OUt",AS121)))</formula>
    </cfRule>
  </conditionalFormatting>
  <conditionalFormatting sqref="AS121:AS126">
    <cfRule type="containsText" dxfId="331" priority="331" operator="containsText" text="Probation">
      <formula>NOT(ISERROR(SEARCH("Probation",AS121)))</formula>
    </cfRule>
    <cfRule type="containsText" dxfId="330" priority="332" operator="containsText" text="Promoted">
      <formula>NOT(ISERROR(SEARCH("Promoted",AS121)))</formula>
    </cfRule>
  </conditionalFormatting>
  <conditionalFormatting sqref="BD121:BD126">
    <cfRule type="containsText" dxfId="329" priority="330" operator="containsText" text="Dropped OUt">
      <formula>NOT(ISERROR(SEARCH("Dropped OUt",BD121)))</formula>
    </cfRule>
  </conditionalFormatting>
  <conditionalFormatting sqref="BD121:BD126">
    <cfRule type="containsText" dxfId="328" priority="328" operator="containsText" text="Probation">
      <formula>NOT(ISERROR(SEARCH("Probation",BD121)))</formula>
    </cfRule>
    <cfRule type="containsText" dxfId="327" priority="329" operator="containsText" text="Promoted">
      <formula>NOT(ISERROR(SEARCH("Promoted",BD121)))</formula>
    </cfRule>
  </conditionalFormatting>
  <conditionalFormatting sqref="AS127:AS132">
    <cfRule type="containsText" dxfId="326" priority="327" operator="containsText" text="Dropped OUt">
      <formula>NOT(ISERROR(SEARCH("Dropped OUt",AS127)))</formula>
    </cfRule>
  </conditionalFormatting>
  <conditionalFormatting sqref="AS127:AS132">
    <cfRule type="containsText" dxfId="325" priority="325" operator="containsText" text="Probation">
      <formula>NOT(ISERROR(SEARCH("Probation",AS127)))</formula>
    </cfRule>
    <cfRule type="containsText" dxfId="324" priority="326" operator="containsText" text="Promoted">
      <formula>NOT(ISERROR(SEARCH("Promoted",AS127)))</formula>
    </cfRule>
  </conditionalFormatting>
  <conditionalFormatting sqref="BD127:BD132">
    <cfRule type="containsText" dxfId="323" priority="324" operator="containsText" text="Dropped OUt">
      <formula>NOT(ISERROR(SEARCH("Dropped OUt",BD127)))</formula>
    </cfRule>
  </conditionalFormatting>
  <conditionalFormatting sqref="BD127:BD132">
    <cfRule type="containsText" dxfId="322" priority="322" operator="containsText" text="Probation">
      <formula>NOT(ISERROR(SEARCH("Probation",BD127)))</formula>
    </cfRule>
    <cfRule type="containsText" dxfId="321" priority="323" operator="containsText" text="Promoted">
      <formula>NOT(ISERROR(SEARCH("Promoted",BD127)))</formula>
    </cfRule>
  </conditionalFormatting>
  <conditionalFormatting sqref="AS133:AS138">
    <cfRule type="containsText" dxfId="320" priority="321" operator="containsText" text="Dropped OUt">
      <formula>NOT(ISERROR(SEARCH("Dropped OUt",AS133)))</formula>
    </cfRule>
  </conditionalFormatting>
  <conditionalFormatting sqref="AS133:AS138">
    <cfRule type="containsText" dxfId="319" priority="319" operator="containsText" text="Probation">
      <formula>NOT(ISERROR(SEARCH("Probation",AS133)))</formula>
    </cfRule>
    <cfRule type="containsText" dxfId="318" priority="320" operator="containsText" text="Promoted">
      <formula>NOT(ISERROR(SEARCH("Promoted",AS133)))</formula>
    </cfRule>
  </conditionalFormatting>
  <conditionalFormatting sqref="BD133:BD138">
    <cfRule type="containsText" dxfId="317" priority="318" operator="containsText" text="Dropped OUt">
      <formula>NOT(ISERROR(SEARCH("Dropped OUt",BD133)))</formula>
    </cfRule>
  </conditionalFormatting>
  <conditionalFormatting sqref="BD133:BD138">
    <cfRule type="containsText" dxfId="316" priority="316" operator="containsText" text="Probation">
      <formula>NOT(ISERROR(SEARCH("Probation",BD133)))</formula>
    </cfRule>
    <cfRule type="containsText" dxfId="315" priority="317" operator="containsText" text="Promoted">
      <formula>NOT(ISERROR(SEARCH("Promoted",BD133)))</formula>
    </cfRule>
  </conditionalFormatting>
  <conditionalFormatting sqref="AS139:AS144">
    <cfRule type="containsText" dxfId="314" priority="315" operator="containsText" text="Dropped OUt">
      <formula>NOT(ISERROR(SEARCH("Dropped OUt",AS139)))</formula>
    </cfRule>
  </conditionalFormatting>
  <conditionalFormatting sqref="AS139:AS144">
    <cfRule type="containsText" dxfId="313" priority="313" operator="containsText" text="Probation">
      <formula>NOT(ISERROR(SEARCH("Probation",AS139)))</formula>
    </cfRule>
    <cfRule type="containsText" dxfId="312" priority="314" operator="containsText" text="Promoted">
      <formula>NOT(ISERROR(SEARCH("Promoted",AS139)))</formula>
    </cfRule>
  </conditionalFormatting>
  <conditionalFormatting sqref="BD139:BD144">
    <cfRule type="containsText" dxfId="311" priority="312" operator="containsText" text="Dropped OUt">
      <formula>NOT(ISERROR(SEARCH("Dropped OUt",BD139)))</formula>
    </cfRule>
  </conditionalFormatting>
  <conditionalFormatting sqref="BD139:BD144">
    <cfRule type="containsText" dxfId="310" priority="310" operator="containsText" text="Probation">
      <formula>NOT(ISERROR(SEARCH("Probation",BD139)))</formula>
    </cfRule>
    <cfRule type="containsText" dxfId="309" priority="311" operator="containsText" text="Promoted">
      <formula>NOT(ISERROR(SEARCH("Promoted",BD139)))</formula>
    </cfRule>
  </conditionalFormatting>
  <conditionalFormatting sqref="AS145:AS150">
    <cfRule type="containsText" dxfId="308" priority="309" operator="containsText" text="Dropped OUt">
      <formula>NOT(ISERROR(SEARCH("Dropped OUt",AS145)))</formula>
    </cfRule>
  </conditionalFormatting>
  <conditionalFormatting sqref="AS145:AS150">
    <cfRule type="containsText" dxfId="307" priority="307" operator="containsText" text="Probation">
      <formula>NOT(ISERROR(SEARCH("Probation",AS145)))</formula>
    </cfRule>
    <cfRule type="containsText" dxfId="306" priority="308" operator="containsText" text="Promoted">
      <formula>NOT(ISERROR(SEARCH("Promoted",AS145)))</formula>
    </cfRule>
  </conditionalFormatting>
  <conditionalFormatting sqref="BD145:BD150">
    <cfRule type="containsText" dxfId="305" priority="306" operator="containsText" text="Dropped OUt">
      <formula>NOT(ISERROR(SEARCH("Dropped OUt",BD145)))</formula>
    </cfRule>
  </conditionalFormatting>
  <conditionalFormatting sqref="BD145:BD150">
    <cfRule type="containsText" dxfId="304" priority="304" operator="containsText" text="Probation">
      <formula>NOT(ISERROR(SEARCH("Probation",BD145)))</formula>
    </cfRule>
    <cfRule type="containsText" dxfId="303" priority="305" operator="containsText" text="Promoted">
      <formula>NOT(ISERROR(SEARCH("Promoted",BD145)))</formula>
    </cfRule>
  </conditionalFormatting>
  <conditionalFormatting sqref="AS151:AS156">
    <cfRule type="containsText" dxfId="302" priority="303" operator="containsText" text="Dropped OUt">
      <formula>NOT(ISERROR(SEARCH("Dropped OUt",AS151)))</formula>
    </cfRule>
  </conditionalFormatting>
  <conditionalFormatting sqref="AS151:AS156">
    <cfRule type="containsText" dxfId="301" priority="301" operator="containsText" text="Probation">
      <formula>NOT(ISERROR(SEARCH("Probation",AS151)))</formula>
    </cfRule>
    <cfRule type="containsText" dxfId="300" priority="302" operator="containsText" text="Promoted">
      <formula>NOT(ISERROR(SEARCH("Promoted",AS151)))</formula>
    </cfRule>
  </conditionalFormatting>
  <conditionalFormatting sqref="BD151:BD156">
    <cfRule type="containsText" dxfId="299" priority="300" operator="containsText" text="Dropped OUt">
      <formula>NOT(ISERROR(SEARCH("Dropped OUt",BD151)))</formula>
    </cfRule>
  </conditionalFormatting>
  <conditionalFormatting sqref="BD151:BD156">
    <cfRule type="containsText" dxfId="298" priority="298" operator="containsText" text="Probation">
      <formula>NOT(ISERROR(SEARCH("Probation",BD151)))</formula>
    </cfRule>
    <cfRule type="containsText" dxfId="297" priority="299" operator="containsText" text="Promoted">
      <formula>NOT(ISERROR(SEARCH("Promoted",BD151)))</formula>
    </cfRule>
  </conditionalFormatting>
  <conditionalFormatting sqref="AS157:AS162">
    <cfRule type="containsText" dxfId="296" priority="297" operator="containsText" text="Dropped OUt">
      <formula>NOT(ISERROR(SEARCH("Dropped OUt",AS157)))</formula>
    </cfRule>
  </conditionalFormatting>
  <conditionalFormatting sqref="AS157:AS162">
    <cfRule type="containsText" dxfId="295" priority="295" operator="containsText" text="Probation">
      <formula>NOT(ISERROR(SEARCH("Probation",AS157)))</formula>
    </cfRule>
    <cfRule type="containsText" dxfId="294" priority="296" operator="containsText" text="Promoted">
      <formula>NOT(ISERROR(SEARCH("Promoted",AS157)))</formula>
    </cfRule>
  </conditionalFormatting>
  <conditionalFormatting sqref="BD157:BD162">
    <cfRule type="containsText" dxfId="293" priority="294" operator="containsText" text="Dropped OUt">
      <formula>NOT(ISERROR(SEARCH("Dropped OUt",BD157)))</formula>
    </cfRule>
  </conditionalFormatting>
  <conditionalFormatting sqref="BD157:BD162">
    <cfRule type="containsText" dxfId="292" priority="292" operator="containsText" text="Probation">
      <formula>NOT(ISERROR(SEARCH("Probation",BD157)))</formula>
    </cfRule>
    <cfRule type="containsText" dxfId="291" priority="293" operator="containsText" text="Promoted">
      <formula>NOT(ISERROR(SEARCH("Promoted",BD157)))</formula>
    </cfRule>
  </conditionalFormatting>
  <conditionalFormatting sqref="AS163:AS168">
    <cfRule type="containsText" dxfId="290" priority="291" operator="containsText" text="Dropped OUt">
      <formula>NOT(ISERROR(SEARCH("Dropped OUt",AS163)))</formula>
    </cfRule>
  </conditionalFormatting>
  <conditionalFormatting sqref="AS163:AS168">
    <cfRule type="containsText" dxfId="289" priority="289" operator="containsText" text="Probation">
      <formula>NOT(ISERROR(SEARCH("Probation",AS163)))</formula>
    </cfRule>
    <cfRule type="containsText" dxfId="288" priority="290" operator="containsText" text="Promoted">
      <formula>NOT(ISERROR(SEARCH("Promoted",AS163)))</formula>
    </cfRule>
  </conditionalFormatting>
  <conditionalFormatting sqref="BD163:BD168">
    <cfRule type="containsText" dxfId="287" priority="288" operator="containsText" text="Dropped OUt">
      <formula>NOT(ISERROR(SEARCH("Dropped OUt",BD163)))</formula>
    </cfRule>
  </conditionalFormatting>
  <conditionalFormatting sqref="BD163:BD168">
    <cfRule type="containsText" dxfId="286" priority="286" operator="containsText" text="Probation">
      <formula>NOT(ISERROR(SEARCH("Probation",BD163)))</formula>
    </cfRule>
    <cfRule type="containsText" dxfId="285" priority="287" operator="containsText" text="Promoted">
      <formula>NOT(ISERROR(SEARCH("Promoted",BD163)))</formula>
    </cfRule>
  </conditionalFormatting>
  <conditionalFormatting sqref="AS169:AS174">
    <cfRule type="containsText" dxfId="284" priority="285" operator="containsText" text="Dropped OUt">
      <formula>NOT(ISERROR(SEARCH("Dropped OUt",AS169)))</formula>
    </cfRule>
  </conditionalFormatting>
  <conditionalFormatting sqref="AS169:AS174">
    <cfRule type="containsText" dxfId="283" priority="283" operator="containsText" text="Probation">
      <formula>NOT(ISERROR(SEARCH("Probation",AS169)))</formula>
    </cfRule>
    <cfRule type="containsText" dxfId="282" priority="284" operator="containsText" text="Promoted">
      <formula>NOT(ISERROR(SEARCH("Promoted",AS169)))</formula>
    </cfRule>
  </conditionalFormatting>
  <conditionalFormatting sqref="BD169:BD174">
    <cfRule type="containsText" dxfId="281" priority="282" operator="containsText" text="Dropped OUt">
      <formula>NOT(ISERROR(SEARCH("Dropped OUt",BD169)))</formula>
    </cfRule>
  </conditionalFormatting>
  <conditionalFormatting sqref="BD169:BD174">
    <cfRule type="containsText" dxfId="280" priority="280" operator="containsText" text="Probation">
      <formula>NOT(ISERROR(SEARCH("Probation",BD169)))</formula>
    </cfRule>
    <cfRule type="containsText" dxfId="279" priority="281" operator="containsText" text="Promoted">
      <formula>NOT(ISERROR(SEARCH("Promoted",BD169)))</formula>
    </cfRule>
  </conditionalFormatting>
  <conditionalFormatting sqref="AS175:AS180">
    <cfRule type="containsText" dxfId="278" priority="279" operator="containsText" text="Dropped OUt">
      <formula>NOT(ISERROR(SEARCH("Dropped OUt",AS175)))</formula>
    </cfRule>
  </conditionalFormatting>
  <conditionalFormatting sqref="AS175:AS180">
    <cfRule type="containsText" dxfId="277" priority="277" operator="containsText" text="Probation">
      <formula>NOT(ISERROR(SEARCH("Probation",AS175)))</formula>
    </cfRule>
    <cfRule type="containsText" dxfId="276" priority="278" operator="containsText" text="Promoted">
      <formula>NOT(ISERROR(SEARCH("Promoted",AS175)))</formula>
    </cfRule>
  </conditionalFormatting>
  <conditionalFormatting sqref="BD175:BD180">
    <cfRule type="containsText" dxfId="275" priority="276" operator="containsText" text="Dropped OUt">
      <formula>NOT(ISERROR(SEARCH("Dropped OUt",BD175)))</formula>
    </cfRule>
  </conditionalFormatting>
  <conditionalFormatting sqref="BD175:BD180">
    <cfRule type="containsText" dxfId="274" priority="274" operator="containsText" text="Probation">
      <formula>NOT(ISERROR(SEARCH("Probation",BD175)))</formula>
    </cfRule>
    <cfRule type="containsText" dxfId="273" priority="275" operator="containsText" text="Promoted">
      <formula>NOT(ISERROR(SEARCH("Promoted",BD175)))</formula>
    </cfRule>
  </conditionalFormatting>
  <conditionalFormatting sqref="AS181:AS186">
    <cfRule type="containsText" dxfId="272" priority="273" operator="containsText" text="Dropped OUt">
      <formula>NOT(ISERROR(SEARCH("Dropped OUt",AS181)))</formula>
    </cfRule>
  </conditionalFormatting>
  <conditionalFormatting sqref="AS181:AS186">
    <cfRule type="containsText" dxfId="271" priority="271" operator="containsText" text="Probation">
      <formula>NOT(ISERROR(SEARCH("Probation",AS181)))</formula>
    </cfRule>
    <cfRule type="containsText" dxfId="270" priority="272" operator="containsText" text="Promoted">
      <formula>NOT(ISERROR(SEARCH("Promoted",AS181)))</formula>
    </cfRule>
  </conditionalFormatting>
  <conditionalFormatting sqref="BD181:BD186">
    <cfRule type="containsText" dxfId="269" priority="270" operator="containsText" text="Dropped OUt">
      <formula>NOT(ISERROR(SEARCH("Dropped OUt",BD181)))</formula>
    </cfRule>
  </conditionalFormatting>
  <conditionalFormatting sqref="BD181:BD186">
    <cfRule type="containsText" dxfId="268" priority="268" operator="containsText" text="Probation">
      <formula>NOT(ISERROR(SEARCH("Probation",BD181)))</formula>
    </cfRule>
    <cfRule type="containsText" dxfId="267" priority="269" operator="containsText" text="Promoted">
      <formula>NOT(ISERROR(SEARCH("Promoted",BD181)))</formula>
    </cfRule>
  </conditionalFormatting>
  <conditionalFormatting sqref="AS187:AS192">
    <cfRule type="containsText" dxfId="266" priority="267" operator="containsText" text="Dropped OUt">
      <formula>NOT(ISERROR(SEARCH("Dropped OUt",AS187)))</formula>
    </cfRule>
  </conditionalFormatting>
  <conditionalFormatting sqref="AS187:AS192">
    <cfRule type="containsText" dxfId="265" priority="265" operator="containsText" text="Probation">
      <formula>NOT(ISERROR(SEARCH("Probation",AS187)))</formula>
    </cfRule>
    <cfRule type="containsText" dxfId="264" priority="266" operator="containsText" text="Promoted">
      <formula>NOT(ISERROR(SEARCH("Promoted",AS187)))</formula>
    </cfRule>
  </conditionalFormatting>
  <conditionalFormatting sqref="BD187:BD192">
    <cfRule type="containsText" dxfId="263" priority="264" operator="containsText" text="Dropped OUt">
      <formula>NOT(ISERROR(SEARCH("Dropped OUt",BD187)))</formula>
    </cfRule>
  </conditionalFormatting>
  <conditionalFormatting sqref="BD187:BD192">
    <cfRule type="containsText" dxfId="262" priority="262" operator="containsText" text="Probation">
      <formula>NOT(ISERROR(SEARCH("Probation",BD187)))</formula>
    </cfRule>
    <cfRule type="containsText" dxfId="261" priority="263" operator="containsText" text="Promoted">
      <formula>NOT(ISERROR(SEARCH("Promoted",BD187)))</formula>
    </cfRule>
  </conditionalFormatting>
  <conditionalFormatting sqref="AS193:AS198">
    <cfRule type="containsText" dxfId="260" priority="261" operator="containsText" text="Dropped OUt">
      <formula>NOT(ISERROR(SEARCH("Dropped OUt",AS193)))</formula>
    </cfRule>
  </conditionalFormatting>
  <conditionalFormatting sqref="AS193:AS198">
    <cfRule type="containsText" dxfId="259" priority="259" operator="containsText" text="Probation">
      <formula>NOT(ISERROR(SEARCH("Probation",AS193)))</formula>
    </cfRule>
    <cfRule type="containsText" dxfId="258" priority="260" operator="containsText" text="Promoted">
      <formula>NOT(ISERROR(SEARCH("Promoted",AS193)))</formula>
    </cfRule>
  </conditionalFormatting>
  <conditionalFormatting sqref="BD193:BD198">
    <cfRule type="containsText" dxfId="257" priority="258" operator="containsText" text="Dropped OUt">
      <formula>NOT(ISERROR(SEARCH("Dropped OUt",BD193)))</formula>
    </cfRule>
  </conditionalFormatting>
  <conditionalFormatting sqref="BD193:BD198">
    <cfRule type="containsText" dxfId="256" priority="256" operator="containsText" text="Probation">
      <formula>NOT(ISERROR(SEARCH("Probation",BD193)))</formula>
    </cfRule>
    <cfRule type="containsText" dxfId="255" priority="257" operator="containsText" text="Promoted">
      <formula>NOT(ISERROR(SEARCH("Promoted",BD193)))</formula>
    </cfRule>
  </conditionalFormatting>
  <conditionalFormatting sqref="AS199:AS204">
    <cfRule type="containsText" dxfId="254" priority="255" operator="containsText" text="Dropped OUt">
      <formula>NOT(ISERROR(SEARCH("Dropped OUt",AS199)))</formula>
    </cfRule>
  </conditionalFormatting>
  <conditionalFormatting sqref="AS199:AS204">
    <cfRule type="containsText" dxfId="253" priority="253" operator="containsText" text="Probation">
      <formula>NOT(ISERROR(SEARCH("Probation",AS199)))</formula>
    </cfRule>
    <cfRule type="containsText" dxfId="252" priority="254" operator="containsText" text="Promoted">
      <formula>NOT(ISERROR(SEARCH("Promoted",AS199)))</formula>
    </cfRule>
  </conditionalFormatting>
  <conditionalFormatting sqref="BD199:BD204">
    <cfRule type="containsText" dxfId="251" priority="252" operator="containsText" text="Dropped OUt">
      <formula>NOT(ISERROR(SEARCH("Dropped OUt",BD199)))</formula>
    </cfRule>
  </conditionalFormatting>
  <conditionalFormatting sqref="BD199:BD204">
    <cfRule type="containsText" dxfId="250" priority="250" operator="containsText" text="Probation">
      <formula>NOT(ISERROR(SEARCH("Probation",BD199)))</formula>
    </cfRule>
    <cfRule type="containsText" dxfId="249" priority="251" operator="containsText" text="Promoted">
      <formula>NOT(ISERROR(SEARCH("Promoted",BD199)))</formula>
    </cfRule>
  </conditionalFormatting>
  <conditionalFormatting sqref="AS205:AS210">
    <cfRule type="containsText" dxfId="248" priority="249" operator="containsText" text="Dropped OUt">
      <formula>NOT(ISERROR(SEARCH("Dropped OUt",AS205)))</formula>
    </cfRule>
  </conditionalFormatting>
  <conditionalFormatting sqref="AS205:AS210">
    <cfRule type="containsText" dxfId="247" priority="247" operator="containsText" text="Probation">
      <formula>NOT(ISERROR(SEARCH("Probation",AS205)))</formula>
    </cfRule>
    <cfRule type="containsText" dxfId="246" priority="248" operator="containsText" text="Promoted">
      <formula>NOT(ISERROR(SEARCH("Promoted",AS205)))</formula>
    </cfRule>
  </conditionalFormatting>
  <conditionalFormatting sqref="BD205:BD210">
    <cfRule type="containsText" dxfId="245" priority="246" operator="containsText" text="Dropped OUt">
      <formula>NOT(ISERROR(SEARCH("Dropped OUt",BD205)))</formula>
    </cfRule>
  </conditionalFormatting>
  <conditionalFormatting sqref="BD205:BD210">
    <cfRule type="containsText" dxfId="244" priority="244" operator="containsText" text="Probation">
      <formula>NOT(ISERROR(SEARCH("Probation",BD205)))</formula>
    </cfRule>
    <cfRule type="containsText" dxfId="243" priority="245" operator="containsText" text="Promoted">
      <formula>NOT(ISERROR(SEARCH("Promoted",BD205)))</formula>
    </cfRule>
  </conditionalFormatting>
  <conditionalFormatting sqref="AS211:AS216">
    <cfRule type="containsText" dxfId="242" priority="243" operator="containsText" text="Dropped OUt">
      <formula>NOT(ISERROR(SEARCH("Dropped OUt",AS211)))</formula>
    </cfRule>
  </conditionalFormatting>
  <conditionalFormatting sqref="AS211:AS216">
    <cfRule type="containsText" dxfId="241" priority="241" operator="containsText" text="Probation">
      <formula>NOT(ISERROR(SEARCH("Probation",AS211)))</formula>
    </cfRule>
    <cfRule type="containsText" dxfId="240" priority="242" operator="containsText" text="Promoted">
      <formula>NOT(ISERROR(SEARCH("Promoted",AS211)))</formula>
    </cfRule>
  </conditionalFormatting>
  <conditionalFormatting sqref="BD211:BD216">
    <cfRule type="containsText" dxfId="239" priority="240" operator="containsText" text="Dropped OUt">
      <formula>NOT(ISERROR(SEARCH("Dropped OUt",BD211)))</formula>
    </cfRule>
  </conditionalFormatting>
  <conditionalFormatting sqref="BD211:BD216">
    <cfRule type="containsText" dxfId="238" priority="238" operator="containsText" text="Probation">
      <formula>NOT(ISERROR(SEARCH("Probation",BD211)))</formula>
    </cfRule>
    <cfRule type="containsText" dxfId="237" priority="239" operator="containsText" text="Promoted">
      <formula>NOT(ISERROR(SEARCH("Promoted",BD211)))</formula>
    </cfRule>
  </conditionalFormatting>
  <conditionalFormatting sqref="AS217:AS222">
    <cfRule type="containsText" dxfId="236" priority="237" operator="containsText" text="Dropped OUt">
      <formula>NOT(ISERROR(SEARCH("Dropped OUt",AS217)))</formula>
    </cfRule>
  </conditionalFormatting>
  <conditionalFormatting sqref="AS217:AS222">
    <cfRule type="containsText" dxfId="235" priority="235" operator="containsText" text="Probation">
      <formula>NOT(ISERROR(SEARCH("Probation",AS217)))</formula>
    </cfRule>
    <cfRule type="containsText" dxfId="234" priority="236" operator="containsText" text="Promoted">
      <formula>NOT(ISERROR(SEARCH("Promoted",AS217)))</formula>
    </cfRule>
  </conditionalFormatting>
  <conditionalFormatting sqref="BD217:BD222">
    <cfRule type="containsText" dxfId="233" priority="234" operator="containsText" text="Dropped OUt">
      <formula>NOT(ISERROR(SEARCH("Dropped OUt",BD217)))</formula>
    </cfRule>
  </conditionalFormatting>
  <conditionalFormatting sqref="BD217:BD222">
    <cfRule type="containsText" dxfId="232" priority="232" operator="containsText" text="Probation">
      <formula>NOT(ISERROR(SEARCH("Probation",BD217)))</formula>
    </cfRule>
    <cfRule type="containsText" dxfId="231" priority="233" operator="containsText" text="Promoted">
      <formula>NOT(ISERROR(SEARCH("Promoted",BD217)))</formula>
    </cfRule>
  </conditionalFormatting>
  <conditionalFormatting sqref="AS223:AS228">
    <cfRule type="containsText" dxfId="230" priority="231" operator="containsText" text="Dropped OUt">
      <formula>NOT(ISERROR(SEARCH("Dropped OUt",AS223)))</formula>
    </cfRule>
  </conditionalFormatting>
  <conditionalFormatting sqref="AS223:AS228">
    <cfRule type="containsText" dxfId="229" priority="229" operator="containsText" text="Probation">
      <formula>NOT(ISERROR(SEARCH("Probation",AS223)))</formula>
    </cfRule>
    <cfRule type="containsText" dxfId="228" priority="230" operator="containsText" text="Promoted">
      <formula>NOT(ISERROR(SEARCH("Promoted",AS223)))</formula>
    </cfRule>
  </conditionalFormatting>
  <conditionalFormatting sqref="BD223:BD228">
    <cfRule type="containsText" dxfId="227" priority="228" operator="containsText" text="Dropped OUt">
      <formula>NOT(ISERROR(SEARCH("Dropped OUt",BD223)))</formula>
    </cfRule>
  </conditionalFormatting>
  <conditionalFormatting sqref="BD223:BD228">
    <cfRule type="containsText" dxfId="226" priority="226" operator="containsText" text="Probation">
      <formula>NOT(ISERROR(SEARCH("Probation",BD223)))</formula>
    </cfRule>
    <cfRule type="containsText" dxfId="225" priority="227" operator="containsText" text="Promoted">
      <formula>NOT(ISERROR(SEARCH("Promoted",BD223)))</formula>
    </cfRule>
  </conditionalFormatting>
  <conditionalFormatting sqref="AS229:AS234">
    <cfRule type="containsText" dxfId="224" priority="225" operator="containsText" text="Dropped OUt">
      <formula>NOT(ISERROR(SEARCH("Dropped OUt",AS229)))</formula>
    </cfRule>
  </conditionalFormatting>
  <conditionalFormatting sqref="AS229:AS234">
    <cfRule type="containsText" dxfId="223" priority="223" operator="containsText" text="Probation">
      <formula>NOT(ISERROR(SEARCH("Probation",AS229)))</formula>
    </cfRule>
    <cfRule type="containsText" dxfId="222" priority="224" operator="containsText" text="Promoted">
      <formula>NOT(ISERROR(SEARCH("Promoted",AS229)))</formula>
    </cfRule>
  </conditionalFormatting>
  <conditionalFormatting sqref="BD229:BD234">
    <cfRule type="containsText" dxfId="221" priority="222" operator="containsText" text="Dropped OUt">
      <formula>NOT(ISERROR(SEARCH("Dropped OUt",BD229)))</formula>
    </cfRule>
  </conditionalFormatting>
  <conditionalFormatting sqref="BD229:BD234">
    <cfRule type="containsText" dxfId="220" priority="220" operator="containsText" text="Probation">
      <formula>NOT(ISERROR(SEARCH("Probation",BD229)))</formula>
    </cfRule>
    <cfRule type="containsText" dxfId="219" priority="221" operator="containsText" text="Promoted">
      <formula>NOT(ISERROR(SEARCH("Promoted",BD229)))</formula>
    </cfRule>
  </conditionalFormatting>
  <conditionalFormatting sqref="AS235:AS240">
    <cfRule type="containsText" dxfId="218" priority="219" operator="containsText" text="Dropped OUt">
      <formula>NOT(ISERROR(SEARCH("Dropped OUt",AS235)))</formula>
    </cfRule>
  </conditionalFormatting>
  <conditionalFormatting sqref="AS235:AS240">
    <cfRule type="containsText" dxfId="217" priority="217" operator="containsText" text="Probation">
      <formula>NOT(ISERROR(SEARCH("Probation",AS235)))</formula>
    </cfRule>
    <cfRule type="containsText" dxfId="216" priority="218" operator="containsText" text="Promoted">
      <formula>NOT(ISERROR(SEARCH("Promoted",AS235)))</formula>
    </cfRule>
  </conditionalFormatting>
  <conditionalFormatting sqref="BD235:BD240">
    <cfRule type="containsText" dxfId="215" priority="216" operator="containsText" text="Dropped OUt">
      <formula>NOT(ISERROR(SEARCH("Dropped OUt",BD235)))</formula>
    </cfRule>
  </conditionalFormatting>
  <conditionalFormatting sqref="BD235:BD240">
    <cfRule type="containsText" dxfId="214" priority="214" operator="containsText" text="Probation">
      <formula>NOT(ISERROR(SEARCH("Probation",BD235)))</formula>
    </cfRule>
    <cfRule type="containsText" dxfId="213" priority="215" operator="containsText" text="Promoted">
      <formula>NOT(ISERROR(SEARCH("Promoted",BD235)))</formula>
    </cfRule>
  </conditionalFormatting>
  <conditionalFormatting sqref="AS241:AS246">
    <cfRule type="containsText" dxfId="212" priority="213" operator="containsText" text="Dropped OUt">
      <formula>NOT(ISERROR(SEARCH("Dropped OUt",AS241)))</formula>
    </cfRule>
  </conditionalFormatting>
  <conditionalFormatting sqref="AS241:AS246">
    <cfRule type="containsText" dxfId="211" priority="211" operator="containsText" text="Probation">
      <formula>NOT(ISERROR(SEARCH("Probation",AS241)))</formula>
    </cfRule>
    <cfRule type="containsText" dxfId="210" priority="212" operator="containsText" text="Promoted">
      <formula>NOT(ISERROR(SEARCH("Promoted",AS241)))</formula>
    </cfRule>
  </conditionalFormatting>
  <conditionalFormatting sqref="BD241:BD246">
    <cfRule type="containsText" dxfId="209" priority="210" operator="containsText" text="Dropped OUt">
      <formula>NOT(ISERROR(SEARCH("Dropped OUt",BD241)))</formula>
    </cfRule>
  </conditionalFormatting>
  <conditionalFormatting sqref="BD241:BD246">
    <cfRule type="containsText" dxfId="208" priority="208" operator="containsText" text="Probation">
      <formula>NOT(ISERROR(SEARCH("Probation",BD241)))</formula>
    </cfRule>
    <cfRule type="containsText" dxfId="207" priority="209" operator="containsText" text="Promoted">
      <formula>NOT(ISERROR(SEARCH("Promoted",BD241)))</formula>
    </cfRule>
  </conditionalFormatting>
  <conditionalFormatting sqref="AS247:AS252">
    <cfRule type="containsText" dxfId="206" priority="207" operator="containsText" text="Dropped OUt">
      <formula>NOT(ISERROR(SEARCH("Dropped OUt",AS247)))</formula>
    </cfRule>
  </conditionalFormatting>
  <conditionalFormatting sqref="AS247:AS252">
    <cfRule type="containsText" dxfId="205" priority="205" operator="containsText" text="Probation">
      <formula>NOT(ISERROR(SEARCH("Probation",AS247)))</formula>
    </cfRule>
    <cfRule type="containsText" dxfId="204" priority="206" operator="containsText" text="Promoted">
      <formula>NOT(ISERROR(SEARCH("Promoted",AS247)))</formula>
    </cfRule>
  </conditionalFormatting>
  <conditionalFormatting sqref="BD247:BD252">
    <cfRule type="containsText" dxfId="203" priority="204" operator="containsText" text="Dropped OUt">
      <formula>NOT(ISERROR(SEARCH("Dropped OUt",BD247)))</formula>
    </cfRule>
  </conditionalFormatting>
  <conditionalFormatting sqref="BD247:BD252">
    <cfRule type="containsText" dxfId="202" priority="202" operator="containsText" text="Probation">
      <formula>NOT(ISERROR(SEARCH("Probation",BD247)))</formula>
    </cfRule>
    <cfRule type="containsText" dxfId="201" priority="203" operator="containsText" text="Promoted">
      <formula>NOT(ISERROR(SEARCH("Promoted",BD247)))</formula>
    </cfRule>
  </conditionalFormatting>
  <conditionalFormatting sqref="AS253:AS258">
    <cfRule type="containsText" dxfId="200" priority="201" operator="containsText" text="Dropped OUt">
      <formula>NOT(ISERROR(SEARCH("Dropped OUt",AS253)))</formula>
    </cfRule>
  </conditionalFormatting>
  <conditionalFormatting sqref="AS253:AS258">
    <cfRule type="containsText" dxfId="199" priority="199" operator="containsText" text="Probation">
      <formula>NOT(ISERROR(SEARCH("Probation",AS253)))</formula>
    </cfRule>
    <cfRule type="containsText" dxfId="198" priority="200" operator="containsText" text="Promoted">
      <formula>NOT(ISERROR(SEARCH("Promoted",AS253)))</formula>
    </cfRule>
  </conditionalFormatting>
  <conditionalFormatting sqref="BD253:BD258">
    <cfRule type="containsText" dxfId="197" priority="198" operator="containsText" text="Dropped OUt">
      <formula>NOT(ISERROR(SEARCH("Dropped OUt",BD253)))</formula>
    </cfRule>
  </conditionalFormatting>
  <conditionalFormatting sqref="BD253:BD258">
    <cfRule type="containsText" dxfId="196" priority="196" operator="containsText" text="Probation">
      <formula>NOT(ISERROR(SEARCH("Probation",BD253)))</formula>
    </cfRule>
    <cfRule type="containsText" dxfId="195" priority="197" operator="containsText" text="Promoted">
      <formula>NOT(ISERROR(SEARCH("Promoted",BD253)))</formula>
    </cfRule>
  </conditionalFormatting>
  <conditionalFormatting sqref="AS259:AS264">
    <cfRule type="containsText" dxfId="194" priority="195" operator="containsText" text="Dropped OUt">
      <formula>NOT(ISERROR(SEARCH("Dropped OUt",AS259)))</formula>
    </cfRule>
  </conditionalFormatting>
  <conditionalFormatting sqref="AS259:AS264">
    <cfRule type="containsText" dxfId="193" priority="193" operator="containsText" text="Probation">
      <formula>NOT(ISERROR(SEARCH("Probation",AS259)))</formula>
    </cfRule>
    <cfRule type="containsText" dxfId="192" priority="194" operator="containsText" text="Promoted">
      <formula>NOT(ISERROR(SEARCH("Promoted",AS259)))</formula>
    </cfRule>
  </conditionalFormatting>
  <conditionalFormatting sqref="BD259:BD264">
    <cfRule type="containsText" dxfId="191" priority="192" operator="containsText" text="Dropped OUt">
      <formula>NOT(ISERROR(SEARCH("Dropped OUt",BD259)))</formula>
    </cfRule>
  </conditionalFormatting>
  <conditionalFormatting sqref="BD259:BD264">
    <cfRule type="containsText" dxfId="190" priority="190" operator="containsText" text="Probation">
      <formula>NOT(ISERROR(SEARCH("Probation",BD259)))</formula>
    </cfRule>
    <cfRule type="containsText" dxfId="189" priority="191" operator="containsText" text="Promoted">
      <formula>NOT(ISERROR(SEARCH("Promoted",BD259)))</formula>
    </cfRule>
  </conditionalFormatting>
  <conditionalFormatting sqref="AS265:AS270">
    <cfRule type="containsText" dxfId="188" priority="189" operator="containsText" text="Dropped OUt">
      <formula>NOT(ISERROR(SEARCH("Dropped OUt",AS265)))</formula>
    </cfRule>
  </conditionalFormatting>
  <conditionalFormatting sqref="AS265:AS270">
    <cfRule type="containsText" dxfId="187" priority="187" operator="containsText" text="Probation">
      <formula>NOT(ISERROR(SEARCH("Probation",AS265)))</formula>
    </cfRule>
    <cfRule type="containsText" dxfId="186" priority="188" operator="containsText" text="Promoted">
      <formula>NOT(ISERROR(SEARCH("Promoted",AS265)))</formula>
    </cfRule>
  </conditionalFormatting>
  <conditionalFormatting sqref="BD265:BD270">
    <cfRule type="containsText" dxfId="185" priority="186" operator="containsText" text="Dropped OUt">
      <formula>NOT(ISERROR(SEARCH("Dropped OUt",BD265)))</formula>
    </cfRule>
  </conditionalFormatting>
  <conditionalFormatting sqref="BD265:BD270">
    <cfRule type="containsText" dxfId="184" priority="184" operator="containsText" text="Probation">
      <formula>NOT(ISERROR(SEARCH("Probation",BD265)))</formula>
    </cfRule>
    <cfRule type="containsText" dxfId="183" priority="185" operator="containsText" text="Promoted">
      <formula>NOT(ISERROR(SEARCH("Promoted",BD265)))</formula>
    </cfRule>
  </conditionalFormatting>
  <conditionalFormatting sqref="AS271:AS276">
    <cfRule type="containsText" dxfId="182" priority="183" operator="containsText" text="Dropped OUt">
      <formula>NOT(ISERROR(SEARCH("Dropped OUt",AS271)))</formula>
    </cfRule>
  </conditionalFormatting>
  <conditionalFormatting sqref="AS271:AS276">
    <cfRule type="containsText" dxfId="181" priority="181" operator="containsText" text="Probation">
      <formula>NOT(ISERROR(SEARCH("Probation",AS271)))</formula>
    </cfRule>
    <cfRule type="containsText" dxfId="180" priority="182" operator="containsText" text="Promoted">
      <formula>NOT(ISERROR(SEARCH("Promoted",AS271)))</formula>
    </cfRule>
  </conditionalFormatting>
  <conditionalFormatting sqref="BD271:BD276">
    <cfRule type="containsText" dxfId="179" priority="180" operator="containsText" text="Dropped OUt">
      <formula>NOT(ISERROR(SEARCH("Dropped OUt",BD271)))</formula>
    </cfRule>
  </conditionalFormatting>
  <conditionalFormatting sqref="BD271:BD276">
    <cfRule type="containsText" dxfId="178" priority="178" operator="containsText" text="Probation">
      <formula>NOT(ISERROR(SEARCH("Probation",BD271)))</formula>
    </cfRule>
    <cfRule type="containsText" dxfId="177" priority="179" operator="containsText" text="Promoted">
      <formula>NOT(ISERROR(SEARCH("Promoted",BD271)))</formula>
    </cfRule>
  </conditionalFormatting>
  <conditionalFormatting sqref="AS277:AS282">
    <cfRule type="containsText" dxfId="176" priority="177" operator="containsText" text="Dropped OUt">
      <formula>NOT(ISERROR(SEARCH("Dropped OUt",AS277)))</formula>
    </cfRule>
  </conditionalFormatting>
  <conditionalFormatting sqref="AS277:AS282">
    <cfRule type="containsText" dxfId="175" priority="175" operator="containsText" text="Probation">
      <formula>NOT(ISERROR(SEARCH("Probation",AS277)))</formula>
    </cfRule>
    <cfRule type="containsText" dxfId="174" priority="176" operator="containsText" text="Promoted">
      <formula>NOT(ISERROR(SEARCH("Promoted",AS277)))</formula>
    </cfRule>
  </conditionalFormatting>
  <conditionalFormatting sqref="BD277:BD282">
    <cfRule type="containsText" dxfId="173" priority="174" operator="containsText" text="Dropped OUt">
      <formula>NOT(ISERROR(SEARCH("Dropped OUt",BD277)))</formula>
    </cfRule>
  </conditionalFormatting>
  <conditionalFormatting sqref="BD277:BD282">
    <cfRule type="containsText" dxfId="172" priority="172" operator="containsText" text="Probation">
      <formula>NOT(ISERROR(SEARCH("Probation",BD277)))</formula>
    </cfRule>
    <cfRule type="containsText" dxfId="171" priority="173" operator="containsText" text="Promoted">
      <formula>NOT(ISERROR(SEARCH("Promoted",BD277)))</formula>
    </cfRule>
  </conditionalFormatting>
  <conditionalFormatting sqref="AS283:AS288">
    <cfRule type="containsText" dxfId="170" priority="171" operator="containsText" text="Dropped OUt">
      <formula>NOT(ISERROR(SEARCH("Dropped OUt",AS283)))</formula>
    </cfRule>
  </conditionalFormatting>
  <conditionalFormatting sqref="AS283:AS288">
    <cfRule type="containsText" dxfId="169" priority="169" operator="containsText" text="Probation">
      <formula>NOT(ISERROR(SEARCH("Probation",AS283)))</formula>
    </cfRule>
    <cfRule type="containsText" dxfId="168" priority="170" operator="containsText" text="Promoted">
      <formula>NOT(ISERROR(SEARCH("Promoted",AS283)))</formula>
    </cfRule>
  </conditionalFormatting>
  <conditionalFormatting sqref="BD283:BD288">
    <cfRule type="containsText" dxfId="167" priority="168" operator="containsText" text="Dropped OUt">
      <formula>NOT(ISERROR(SEARCH("Dropped OUt",BD283)))</formula>
    </cfRule>
  </conditionalFormatting>
  <conditionalFormatting sqref="BD283:BD288">
    <cfRule type="containsText" dxfId="166" priority="166" operator="containsText" text="Probation">
      <formula>NOT(ISERROR(SEARCH("Probation",BD283)))</formula>
    </cfRule>
    <cfRule type="containsText" dxfId="165" priority="167" operator="containsText" text="Promoted">
      <formula>NOT(ISERROR(SEARCH("Promoted",BD283)))</formula>
    </cfRule>
  </conditionalFormatting>
  <conditionalFormatting sqref="AS289:AS294">
    <cfRule type="containsText" dxfId="164" priority="165" operator="containsText" text="Dropped OUt">
      <formula>NOT(ISERROR(SEARCH("Dropped OUt",AS289)))</formula>
    </cfRule>
  </conditionalFormatting>
  <conditionalFormatting sqref="AS289:AS294">
    <cfRule type="containsText" dxfId="163" priority="163" operator="containsText" text="Probation">
      <formula>NOT(ISERROR(SEARCH("Probation",AS289)))</formula>
    </cfRule>
    <cfRule type="containsText" dxfId="162" priority="164" operator="containsText" text="Promoted">
      <formula>NOT(ISERROR(SEARCH("Promoted",AS289)))</formula>
    </cfRule>
  </conditionalFormatting>
  <conditionalFormatting sqref="BD289:BD294">
    <cfRule type="containsText" dxfId="161" priority="162" operator="containsText" text="Dropped OUt">
      <formula>NOT(ISERROR(SEARCH("Dropped OUt",BD289)))</formula>
    </cfRule>
  </conditionalFormatting>
  <conditionalFormatting sqref="BD289:BD294">
    <cfRule type="containsText" dxfId="160" priority="160" operator="containsText" text="Probation">
      <formula>NOT(ISERROR(SEARCH("Probation",BD289)))</formula>
    </cfRule>
    <cfRule type="containsText" dxfId="159" priority="161" operator="containsText" text="Promoted">
      <formula>NOT(ISERROR(SEARCH("Promoted",BD289)))</formula>
    </cfRule>
  </conditionalFormatting>
  <conditionalFormatting sqref="AS295:AS300">
    <cfRule type="containsText" dxfId="158" priority="159" operator="containsText" text="Dropped OUt">
      <formula>NOT(ISERROR(SEARCH("Dropped OUt",AS295)))</formula>
    </cfRule>
  </conditionalFormatting>
  <conditionalFormatting sqref="AS295:AS300">
    <cfRule type="containsText" dxfId="157" priority="157" operator="containsText" text="Probation">
      <formula>NOT(ISERROR(SEARCH("Probation",AS295)))</formula>
    </cfRule>
    <cfRule type="containsText" dxfId="156" priority="158" operator="containsText" text="Promoted">
      <formula>NOT(ISERROR(SEARCH("Promoted",AS295)))</formula>
    </cfRule>
  </conditionalFormatting>
  <conditionalFormatting sqref="BD295:BD300">
    <cfRule type="containsText" dxfId="155" priority="156" operator="containsText" text="Dropped OUt">
      <formula>NOT(ISERROR(SEARCH("Dropped OUt",BD295)))</formula>
    </cfRule>
  </conditionalFormatting>
  <conditionalFormatting sqref="BD295:BD300">
    <cfRule type="containsText" dxfId="154" priority="154" operator="containsText" text="Probation">
      <formula>NOT(ISERROR(SEARCH("Probation",BD295)))</formula>
    </cfRule>
    <cfRule type="containsText" dxfId="153" priority="155" operator="containsText" text="Promoted">
      <formula>NOT(ISERROR(SEARCH("Promoted",BD295)))</formula>
    </cfRule>
  </conditionalFormatting>
  <conditionalFormatting sqref="AS301:AS306">
    <cfRule type="containsText" dxfId="152" priority="153" operator="containsText" text="Dropped OUt">
      <formula>NOT(ISERROR(SEARCH("Dropped OUt",AS301)))</formula>
    </cfRule>
  </conditionalFormatting>
  <conditionalFormatting sqref="AS301:AS306">
    <cfRule type="containsText" dxfId="151" priority="151" operator="containsText" text="Probation">
      <formula>NOT(ISERROR(SEARCH("Probation",AS301)))</formula>
    </cfRule>
    <cfRule type="containsText" dxfId="150" priority="152" operator="containsText" text="Promoted">
      <formula>NOT(ISERROR(SEARCH("Promoted",AS301)))</formula>
    </cfRule>
  </conditionalFormatting>
  <conditionalFormatting sqref="BD301:BD306">
    <cfRule type="containsText" dxfId="149" priority="150" operator="containsText" text="Dropped OUt">
      <formula>NOT(ISERROR(SEARCH("Dropped OUt",BD301)))</formula>
    </cfRule>
  </conditionalFormatting>
  <conditionalFormatting sqref="BD301:BD306">
    <cfRule type="containsText" dxfId="148" priority="148" operator="containsText" text="Probation">
      <formula>NOT(ISERROR(SEARCH("Probation",BD301)))</formula>
    </cfRule>
    <cfRule type="containsText" dxfId="147" priority="149" operator="containsText" text="Promoted">
      <formula>NOT(ISERROR(SEARCH("Promoted",BD301)))</formula>
    </cfRule>
  </conditionalFormatting>
  <conditionalFormatting sqref="BO13:BO18">
    <cfRule type="containsText" dxfId="146" priority="147" operator="containsText" text="Dropped OUt">
      <formula>NOT(ISERROR(SEARCH("Dropped OUt",BO13)))</formula>
    </cfRule>
  </conditionalFormatting>
  <conditionalFormatting sqref="BO13:BO18">
    <cfRule type="containsText" dxfId="145" priority="145" operator="containsText" text="Probation">
      <formula>NOT(ISERROR(SEARCH("Probation",BO13)))</formula>
    </cfRule>
    <cfRule type="containsText" dxfId="144" priority="146" operator="containsText" text="Promoted">
      <formula>NOT(ISERROR(SEARCH("Promoted",BO13)))</formula>
    </cfRule>
  </conditionalFormatting>
  <conditionalFormatting sqref="BO19:BO24">
    <cfRule type="containsText" dxfId="143" priority="144" operator="containsText" text="Dropped OUt">
      <formula>NOT(ISERROR(SEARCH("Dropped OUt",BO19)))</formula>
    </cfRule>
  </conditionalFormatting>
  <conditionalFormatting sqref="BO19:BO24">
    <cfRule type="containsText" dxfId="142" priority="142" operator="containsText" text="Probation">
      <formula>NOT(ISERROR(SEARCH("Probation",BO19)))</formula>
    </cfRule>
    <cfRule type="containsText" dxfId="141" priority="143" operator="containsText" text="Promoted">
      <formula>NOT(ISERROR(SEARCH("Promoted",BO19)))</formula>
    </cfRule>
  </conditionalFormatting>
  <conditionalFormatting sqref="BO25:BO30">
    <cfRule type="containsText" dxfId="140" priority="141" operator="containsText" text="Dropped OUt">
      <formula>NOT(ISERROR(SEARCH("Dropped OUt",BO25)))</formula>
    </cfRule>
  </conditionalFormatting>
  <conditionalFormatting sqref="BO25:BO30">
    <cfRule type="containsText" dxfId="139" priority="139" operator="containsText" text="Probation">
      <formula>NOT(ISERROR(SEARCH("Probation",BO25)))</formula>
    </cfRule>
    <cfRule type="containsText" dxfId="138" priority="140" operator="containsText" text="Promoted">
      <formula>NOT(ISERROR(SEARCH("Promoted",BO25)))</formula>
    </cfRule>
  </conditionalFormatting>
  <conditionalFormatting sqref="BO31:BO36">
    <cfRule type="containsText" dxfId="137" priority="138" operator="containsText" text="Dropped OUt">
      <formula>NOT(ISERROR(SEARCH("Dropped OUt",BO31)))</formula>
    </cfRule>
  </conditionalFormatting>
  <conditionalFormatting sqref="BO31:BO36">
    <cfRule type="containsText" dxfId="136" priority="136" operator="containsText" text="Probation">
      <formula>NOT(ISERROR(SEARCH("Probation",BO31)))</formula>
    </cfRule>
    <cfRule type="containsText" dxfId="135" priority="137" operator="containsText" text="Promoted">
      <formula>NOT(ISERROR(SEARCH("Promoted",BO31)))</formula>
    </cfRule>
  </conditionalFormatting>
  <conditionalFormatting sqref="BO37:BO42">
    <cfRule type="containsText" dxfId="134" priority="135" operator="containsText" text="Dropped OUt">
      <formula>NOT(ISERROR(SEARCH("Dropped OUt",BO37)))</formula>
    </cfRule>
  </conditionalFormatting>
  <conditionalFormatting sqref="BO37:BO42">
    <cfRule type="containsText" dxfId="133" priority="133" operator="containsText" text="Probation">
      <formula>NOT(ISERROR(SEARCH("Probation",BO37)))</formula>
    </cfRule>
    <cfRule type="containsText" dxfId="132" priority="134" operator="containsText" text="Promoted">
      <formula>NOT(ISERROR(SEARCH("Promoted",BO37)))</formula>
    </cfRule>
  </conditionalFormatting>
  <conditionalFormatting sqref="BO43:BO48">
    <cfRule type="containsText" dxfId="131" priority="132" operator="containsText" text="Dropped OUt">
      <formula>NOT(ISERROR(SEARCH("Dropped OUt",BO43)))</formula>
    </cfRule>
  </conditionalFormatting>
  <conditionalFormatting sqref="BO43:BO48">
    <cfRule type="containsText" dxfId="130" priority="130" operator="containsText" text="Probation">
      <formula>NOT(ISERROR(SEARCH("Probation",BO43)))</formula>
    </cfRule>
    <cfRule type="containsText" dxfId="129" priority="131" operator="containsText" text="Promoted">
      <formula>NOT(ISERROR(SEARCH("Promoted",BO43)))</formula>
    </cfRule>
  </conditionalFormatting>
  <conditionalFormatting sqref="BO49:BO54">
    <cfRule type="containsText" dxfId="128" priority="129" operator="containsText" text="Dropped OUt">
      <formula>NOT(ISERROR(SEARCH("Dropped OUt",BO49)))</formula>
    </cfRule>
  </conditionalFormatting>
  <conditionalFormatting sqref="BO49:BO54">
    <cfRule type="containsText" dxfId="127" priority="127" operator="containsText" text="Probation">
      <formula>NOT(ISERROR(SEARCH("Probation",BO49)))</formula>
    </cfRule>
    <cfRule type="containsText" dxfId="126" priority="128" operator="containsText" text="Promoted">
      <formula>NOT(ISERROR(SEARCH("Promoted",BO49)))</formula>
    </cfRule>
  </conditionalFormatting>
  <conditionalFormatting sqref="BO55:BO60">
    <cfRule type="containsText" dxfId="125" priority="126" operator="containsText" text="Dropped OUt">
      <formula>NOT(ISERROR(SEARCH("Dropped OUt",BO55)))</formula>
    </cfRule>
  </conditionalFormatting>
  <conditionalFormatting sqref="BO55:BO60">
    <cfRule type="containsText" dxfId="124" priority="124" operator="containsText" text="Probation">
      <formula>NOT(ISERROR(SEARCH("Probation",BO55)))</formula>
    </cfRule>
    <cfRule type="containsText" dxfId="123" priority="125" operator="containsText" text="Promoted">
      <formula>NOT(ISERROR(SEARCH("Promoted",BO55)))</formula>
    </cfRule>
  </conditionalFormatting>
  <conditionalFormatting sqref="BO61:BO66">
    <cfRule type="containsText" dxfId="122" priority="123" operator="containsText" text="Dropped OUt">
      <formula>NOT(ISERROR(SEARCH("Dropped OUt",BO61)))</formula>
    </cfRule>
  </conditionalFormatting>
  <conditionalFormatting sqref="BO61:BO66">
    <cfRule type="containsText" dxfId="121" priority="121" operator="containsText" text="Probation">
      <formula>NOT(ISERROR(SEARCH("Probation",BO61)))</formula>
    </cfRule>
    <cfRule type="containsText" dxfId="120" priority="122" operator="containsText" text="Promoted">
      <formula>NOT(ISERROR(SEARCH("Promoted",BO61)))</formula>
    </cfRule>
  </conditionalFormatting>
  <conditionalFormatting sqref="BO67:BO72">
    <cfRule type="containsText" dxfId="119" priority="120" operator="containsText" text="Dropped OUt">
      <formula>NOT(ISERROR(SEARCH("Dropped OUt",BO67)))</formula>
    </cfRule>
  </conditionalFormatting>
  <conditionalFormatting sqref="BO67:BO72">
    <cfRule type="containsText" dxfId="118" priority="118" operator="containsText" text="Probation">
      <formula>NOT(ISERROR(SEARCH("Probation",BO67)))</formula>
    </cfRule>
    <cfRule type="containsText" dxfId="117" priority="119" operator="containsText" text="Promoted">
      <formula>NOT(ISERROR(SEARCH("Promoted",BO67)))</formula>
    </cfRule>
  </conditionalFormatting>
  <conditionalFormatting sqref="BO73:BO78">
    <cfRule type="containsText" dxfId="116" priority="117" operator="containsText" text="Dropped OUt">
      <formula>NOT(ISERROR(SEARCH("Dropped OUt",BO73)))</formula>
    </cfRule>
  </conditionalFormatting>
  <conditionalFormatting sqref="BO73:BO78">
    <cfRule type="containsText" dxfId="115" priority="115" operator="containsText" text="Probation">
      <formula>NOT(ISERROR(SEARCH("Probation",BO73)))</formula>
    </cfRule>
    <cfRule type="containsText" dxfId="114" priority="116" operator="containsText" text="Promoted">
      <formula>NOT(ISERROR(SEARCH("Promoted",BO73)))</formula>
    </cfRule>
  </conditionalFormatting>
  <conditionalFormatting sqref="BO79:BO84">
    <cfRule type="containsText" dxfId="113" priority="114" operator="containsText" text="Dropped OUt">
      <formula>NOT(ISERROR(SEARCH("Dropped OUt",BO79)))</formula>
    </cfRule>
  </conditionalFormatting>
  <conditionalFormatting sqref="BO79:BO84">
    <cfRule type="containsText" dxfId="112" priority="112" operator="containsText" text="Probation">
      <formula>NOT(ISERROR(SEARCH("Probation",BO79)))</formula>
    </cfRule>
    <cfRule type="containsText" dxfId="111" priority="113" operator="containsText" text="Promoted">
      <formula>NOT(ISERROR(SEARCH("Promoted",BO79)))</formula>
    </cfRule>
  </conditionalFormatting>
  <conditionalFormatting sqref="BO85:BO90">
    <cfRule type="containsText" dxfId="110" priority="111" operator="containsText" text="Dropped OUt">
      <formula>NOT(ISERROR(SEARCH("Dropped OUt",BO85)))</formula>
    </cfRule>
  </conditionalFormatting>
  <conditionalFormatting sqref="BO85:BO90">
    <cfRule type="containsText" dxfId="109" priority="109" operator="containsText" text="Probation">
      <formula>NOT(ISERROR(SEARCH("Probation",BO85)))</formula>
    </cfRule>
    <cfRule type="containsText" dxfId="108" priority="110" operator="containsText" text="Promoted">
      <formula>NOT(ISERROR(SEARCH("Promoted",BO85)))</formula>
    </cfRule>
  </conditionalFormatting>
  <conditionalFormatting sqref="BO91:BO96">
    <cfRule type="containsText" dxfId="107" priority="108" operator="containsText" text="Dropped OUt">
      <formula>NOT(ISERROR(SEARCH("Dropped OUt",BO91)))</formula>
    </cfRule>
  </conditionalFormatting>
  <conditionalFormatting sqref="BO91:BO96">
    <cfRule type="containsText" dxfId="106" priority="106" operator="containsText" text="Probation">
      <formula>NOT(ISERROR(SEARCH("Probation",BO91)))</formula>
    </cfRule>
    <cfRule type="containsText" dxfId="105" priority="107" operator="containsText" text="Promoted">
      <formula>NOT(ISERROR(SEARCH("Promoted",BO91)))</formula>
    </cfRule>
  </conditionalFormatting>
  <conditionalFormatting sqref="BO97:BO102">
    <cfRule type="containsText" dxfId="104" priority="105" operator="containsText" text="Dropped OUt">
      <formula>NOT(ISERROR(SEARCH("Dropped OUt",BO97)))</formula>
    </cfRule>
  </conditionalFormatting>
  <conditionalFormatting sqref="BO97:BO102">
    <cfRule type="containsText" dxfId="103" priority="103" operator="containsText" text="Probation">
      <formula>NOT(ISERROR(SEARCH("Probation",BO97)))</formula>
    </cfRule>
    <cfRule type="containsText" dxfId="102" priority="104" operator="containsText" text="Promoted">
      <formula>NOT(ISERROR(SEARCH("Promoted",BO97)))</formula>
    </cfRule>
  </conditionalFormatting>
  <conditionalFormatting sqref="BO103:BO108">
    <cfRule type="containsText" dxfId="101" priority="102" operator="containsText" text="Dropped OUt">
      <formula>NOT(ISERROR(SEARCH("Dropped OUt",BO103)))</formula>
    </cfRule>
  </conditionalFormatting>
  <conditionalFormatting sqref="BO103:BO108">
    <cfRule type="containsText" dxfId="100" priority="100" operator="containsText" text="Probation">
      <formula>NOT(ISERROR(SEARCH("Probation",BO103)))</formula>
    </cfRule>
    <cfRule type="containsText" dxfId="99" priority="101" operator="containsText" text="Promoted">
      <formula>NOT(ISERROR(SEARCH("Promoted",BO103)))</formula>
    </cfRule>
  </conditionalFormatting>
  <conditionalFormatting sqref="BO109:BO114">
    <cfRule type="containsText" dxfId="98" priority="99" operator="containsText" text="Dropped OUt">
      <formula>NOT(ISERROR(SEARCH("Dropped OUt",BO109)))</formula>
    </cfRule>
  </conditionalFormatting>
  <conditionalFormatting sqref="BO109:BO114">
    <cfRule type="containsText" dxfId="97" priority="97" operator="containsText" text="Probation">
      <formula>NOT(ISERROR(SEARCH("Probation",BO109)))</formula>
    </cfRule>
    <cfRule type="containsText" dxfId="96" priority="98" operator="containsText" text="Promoted">
      <formula>NOT(ISERROR(SEARCH("Promoted",BO109)))</formula>
    </cfRule>
  </conditionalFormatting>
  <conditionalFormatting sqref="BO115:BO120">
    <cfRule type="containsText" dxfId="95" priority="96" operator="containsText" text="Dropped OUt">
      <formula>NOT(ISERROR(SEARCH("Dropped OUt",BO115)))</formula>
    </cfRule>
  </conditionalFormatting>
  <conditionalFormatting sqref="BO115:BO120">
    <cfRule type="containsText" dxfId="94" priority="94" operator="containsText" text="Probation">
      <formula>NOT(ISERROR(SEARCH("Probation",BO115)))</formula>
    </cfRule>
    <cfRule type="containsText" dxfId="93" priority="95" operator="containsText" text="Promoted">
      <formula>NOT(ISERROR(SEARCH("Promoted",BO115)))</formula>
    </cfRule>
  </conditionalFormatting>
  <conditionalFormatting sqref="BO121:BO126">
    <cfRule type="containsText" dxfId="92" priority="93" operator="containsText" text="Dropped OUt">
      <formula>NOT(ISERROR(SEARCH("Dropped OUt",BO121)))</formula>
    </cfRule>
  </conditionalFormatting>
  <conditionalFormatting sqref="BO121:BO126">
    <cfRule type="containsText" dxfId="91" priority="91" operator="containsText" text="Probation">
      <formula>NOT(ISERROR(SEARCH("Probation",BO121)))</formula>
    </cfRule>
    <cfRule type="containsText" dxfId="90" priority="92" operator="containsText" text="Promoted">
      <formula>NOT(ISERROR(SEARCH("Promoted",BO121)))</formula>
    </cfRule>
  </conditionalFormatting>
  <conditionalFormatting sqref="BO127:BO132">
    <cfRule type="containsText" dxfId="89" priority="90" operator="containsText" text="Dropped OUt">
      <formula>NOT(ISERROR(SEARCH("Dropped OUt",BO127)))</formula>
    </cfRule>
  </conditionalFormatting>
  <conditionalFormatting sqref="BO127:BO132">
    <cfRule type="containsText" dxfId="88" priority="88" operator="containsText" text="Probation">
      <formula>NOT(ISERROR(SEARCH("Probation",BO127)))</formula>
    </cfRule>
    <cfRule type="containsText" dxfId="87" priority="89" operator="containsText" text="Promoted">
      <formula>NOT(ISERROR(SEARCH("Promoted",BO127)))</formula>
    </cfRule>
  </conditionalFormatting>
  <conditionalFormatting sqref="BO133:BO138">
    <cfRule type="containsText" dxfId="86" priority="87" operator="containsText" text="Dropped OUt">
      <formula>NOT(ISERROR(SEARCH("Dropped OUt",BO133)))</formula>
    </cfRule>
  </conditionalFormatting>
  <conditionalFormatting sqref="BO133:BO138">
    <cfRule type="containsText" dxfId="85" priority="85" operator="containsText" text="Probation">
      <formula>NOT(ISERROR(SEARCH("Probation",BO133)))</formula>
    </cfRule>
    <cfRule type="containsText" dxfId="84" priority="86" operator="containsText" text="Promoted">
      <formula>NOT(ISERROR(SEARCH("Promoted",BO133)))</formula>
    </cfRule>
  </conditionalFormatting>
  <conditionalFormatting sqref="BO139:BO144">
    <cfRule type="containsText" dxfId="83" priority="84" operator="containsText" text="Dropped OUt">
      <formula>NOT(ISERROR(SEARCH("Dropped OUt",BO139)))</formula>
    </cfRule>
  </conditionalFormatting>
  <conditionalFormatting sqref="BO139:BO144">
    <cfRule type="containsText" dxfId="82" priority="82" operator="containsText" text="Probation">
      <formula>NOT(ISERROR(SEARCH("Probation",BO139)))</formula>
    </cfRule>
    <cfRule type="containsText" dxfId="81" priority="83" operator="containsText" text="Promoted">
      <formula>NOT(ISERROR(SEARCH("Promoted",BO139)))</formula>
    </cfRule>
  </conditionalFormatting>
  <conditionalFormatting sqref="BO145:BO150">
    <cfRule type="containsText" dxfId="80" priority="81" operator="containsText" text="Dropped OUt">
      <formula>NOT(ISERROR(SEARCH("Dropped OUt",BO145)))</formula>
    </cfRule>
  </conditionalFormatting>
  <conditionalFormatting sqref="BO145:BO150">
    <cfRule type="containsText" dxfId="79" priority="79" operator="containsText" text="Probation">
      <formula>NOT(ISERROR(SEARCH("Probation",BO145)))</formula>
    </cfRule>
    <cfRule type="containsText" dxfId="78" priority="80" operator="containsText" text="Promoted">
      <formula>NOT(ISERROR(SEARCH("Promoted",BO145)))</formula>
    </cfRule>
  </conditionalFormatting>
  <conditionalFormatting sqref="BO151:BO156">
    <cfRule type="containsText" dxfId="77" priority="78" operator="containsText" text="Dropped OUt">
      <formula>NOT(ISERROR(SEARCH("Dropped OUt",BO151)))</formula>
    </cfRule>
  </conditionalFormatting>
  <conditionalFormatting sqref="BO151:BO156">
    <cfRule type="containsText" dxfId="76" priority="76" operator="containsText" text="Probation">
      <formula>NOT(ISERROR(SEARCH("Probation",BO151)))</formula>
    </cfRule>
    <cfRule type="containsText" dxfId="75" priority="77" operator="containsText" text="Promoted">
      <formula>NOT(ISERROR(SEARCH("Promoted",BO151)))</formula>
    </cfRule>
  </conditionalFormatting>
  <conditionalFormatting sqref="BO157:BO162">
    <cfRule type="containsText" dxfId="74" priority="75" operator="containsText" text="Dropped OUt">
      <formula>NOT(ISERROR(SEARCH("Dropped OUt",BO157)))</formula>
    </cfRule>
  </conditionalFormatting>
  <conditionalFormatting sqref="BO157:BO162">
    <cfRule type="containsText" dxfId="73" priority="73" operator="containsText" text="Probation">
      <formula>NOT(ISERROR(SEARCH("Probation",BO157)))</formula>
    </cfRule>
    <cfRule type="containsText" dxfId="72" priority="74" operator="containsText" text="Promoted">
      <formula>NOT(ISERROR(SEARCH("Promoted",BO157)))</formula>
    </cfRule>
  </conditionalFormatting>
  <conditionalFormatting sqref="BO163:BO168">
    <cfRule type="containsText" dxfId="71" priority="72" operator="containsText" text="Dropped OUt">
      <formula>NOT(ISERROR(SEARCH("Dropped OUt",BO163)))</formula>
    </cfRule>
  </conditionalFormatting>
  <conditionalFormatting sqref="BO163:BO168">
    <cfRule type="containsText" dxfId="70" priority="70" operator="containsText" text="Probation">
      <formula>NOT(ISERROR(SEARCH("Probation",BO163)))</formula>
    </cfRule>
    <cfRule type="containsText" dxfId="69" priority="71" operator="containsText" text="Promoted">
      <formula>NOT(ISERROR(SEARCH("Promoted",BO163)))</formula>
    </cfRule>
  </conditionalFormatting>
  <conditionalFormatting sqref="BO169:BO174">
    <cfRule type="containsText" dxfId="68" priority="69" operator="containsText" text="Dropped OUt">
      <formula>NOT(ISERROR(SEARCH("Dropped OUt",BO169)))</formula>
    </cfRule>
  </conditionalFormatting>
  <conditionalFormatting sqref="BO169:BO174">
    <cfRule type="containsText" dxfId="67" priority="67" operator="containsText" text="Probation">
      <formula>NOT(ISERROR(SEARCH("Probation",BO169)))</formula>
    </cfRule>
    <cfRule type="containsText" dxfId="66" priority="68" operator="containsText" text="Promoted">
      <formula>NOT(ISERROR(SEARCH("Promoted",BO169)))</formula>
    </cfRule>
  </conditionalFormatting>
  <conditionalFormatting sqref="BO175:BO180">
    <cfRule type="containsText" dxfId="65" priority="66" operator="containsText" text="Dropped OUt">
      <formula>NOT(ISERROR(SEARCH("Dropped OUt",BO175)))</formula>
    </cfRule>
  </conditionalFormatting>
  <conditionalFormatting sqref="BO175:BO180">
    <cfRule type="containsText" dxfId="64" priority="64" operator="containsText" text="Probation">
      <formula>NOT(ISERROR(SEARCH("Probation",BO175)))</formula>
    </cfRule>
    <cfRule type="containsText" dxfId="63" priority="65" operator="containsText" text="Promoted">
      <formula>NOT(ISERROR(SEARCH("Promoted",BO175)))</formula>
    </cfRule>
  </conditionalFormatting>
  <conditionalFormatting sqref="BO181:BO186">
    <cfRule type="containsText" dxfId="62" priority="63" operator="containsText" text="Dropped OUt">
      <formula>NOT(ISERROR(SEARCH("Dropped OUt",BO181)))</formula>
    </cfRule>
  </conditionalFormatting>
  <conditionalFormatting sqref="BO181:BO186">
    <cfRule type="containsText" dxfId="61" priority="61" operator="containsText" text="Probation">
      <formula>NOT(ISERROR(SEARCH("Probation",BO181)))</formula>
    </cfRule>
    <cfRule type="containsText" dxfId="60" priority="62" operator="containsText" text="Promoted">
      <formula>NOT(ISERROR(SEARCH("Promoted",BO181)))</formula>
    </cfRule>
  </conditionalFormatting>
  <conditionalFormatting sqref="BO187:BO192">
    <cfRule type="containsText" dxfId="59" priority="60" operator="containsText" text="Dropped OUt">
      <formula>NOT(ISERROR(SEARCH("Dropped OUt",BO187)))</formula>
    </cfRule>
  </conditionalFormatting>
  <conditionalFormatting sqref="BO187:BO192">
    <cfRule type="containsText" dxfId="58" priority="58" operator="containsText" text="Probation">
      <formula>NOT(ISERROR(SEARCH("Probation",BO187)))</formula>
    </cfRule>
    <cfRule type="containsText" dxfId="57" priority="59" operator="containsText" text="Promoted">
      <formula>NOT(ISERROR(SEARCH("Promoted",BO187)))</formula>
    </cfRule>
  </conditionalFormatting>
  <conditionalFormatting sqref="BO193:BO198">
    <cfRule type="containsText" dxfId="56" priority="57" operator="containsText" text="Dropped OUt">
      <formula>NOT(ISERROR(SEARCH("Dropped OUt",BO193)))</formula>
    </cfRule>
  </conditionalFormatting>
  <conditionalFormatting sqref="BO193:BO198">
    <cfRule type="containsText" dxfId="55" priority="55" operator="containsText" text="Probation">
      <formula>NOT(ISERROR(SEARCH("Probation",BO193)))</formula>
    </cfRule>
    <cfRule type="containsText" dxfId="54" priority="56" operator="containsText" text="Promoted">
      <formula>NOT(ISERROR(SEARCH("Promoted",BO193)))</formula>
    </cfRule>
  </conditionalFormatting>
  <conditionalFormatting sqref="BO199:BO204">
    <cfRule type="containsText" dxfId="53" priority="54" operator="containsText" text="Dropped OUt">
      <formula>NOT(ISERROR(SEARCH("Dropped OUt",BO199)))</formula>
    </cfRule>
  </conditionalFormatting>
  <conditionalFormatting sqref="BO199:BO204">
    <cfRule type="containsText" dxfId="52" priority="52" operator="containsText" text="Probation">
      <formula>NOT(ISERROR(SEARCH("Probation",BO199)))</formula>
    </cfRule>
    <cfRule type="containsText" dxfId="51" priority="53" operator="containsText" text="Promoted">
      <formula>NOT(ISERROR(SEARCH("Promoted",BO199)))</formula>
    </cfRule>
  </conditionalFormatting>
  <conditionalFormatting sqref="BO205:BO210">
    <cfRule type="containsText" dxfId="50" priority="51" operator="containsText" text="Dropped OUt">
      <formula>NOT(ISERROR(SEARCH("Dropped OUt",BO205)))</formula>
    </cfRule>
  </conditionalFormatting>
  <conditionalFormatting sqref="BO205:BO210">
    <cfRule type="containsText" dxfId="49" priority="49" operator="containsText" text="Probation">
      <formula>NOT(ISERROR(SEARCH("Probation",BO205)))</formula>
    </cfRule>
    <cfRule type="containsText" dxfId="48" priority="50" operator="containsText" text="Promoted">
      <formula>NOT(ISERROR(SEARCH("Promoted",BO205)))</formula>
    </cfRule>
  </conditionalFormatting>
  <conditionalFormatting sqref="BO211:BO216">
    <cfRule type="containsText" dxfId="47" priority="48" operator="containsText" text="Dropped OUt">
      <formula>NOT(ISERROR(SEARCH("Dropped OUt",BO211)))</formula>
    </cfRule>
  </conditionalFormatting>
  <conditionalFormatting sqref="BO211:BO216">
    <cfRule type="containsText" dxfId="46" priority="46" operator="containsText" text="Probation">
      <formula>NOT(ISERROR(SEARCH("Probation",BO211)))</formula>
    </cfRule>
    <cfRule type="containsText" dxfId="45" priority="47" operator="containsText" text="Promoted">
      <formula>NOT(ISERROR(SEARCH("Promoted",BO211)))</formula>
    </cfRule>
  </conditionalFormatting>
  <conditionalFormatting sqref="BO217:BO222">
    <cfRule type="containsText" dxfId="44" priority="45" operator="containsText" text="Dropped OUt">
      <formula>NOT(ISERROR(SEARCH("Dropped OUt",BO217)))</formula>
    </cfRule>
  </conditionalFormatting>
  <conditionalFormatting sqref="BO217:BO222">
    <cfRule type="containsText" dxfId="43" priority="43" operator="containsText" text="Probation">
      <formula>NOT(ISERROR(SEARCH("Probation",BO217)))</formula>
    </cfRule>
    <cfRule type="containsText" dxfId="42" priority="44" operator="containsText" text="Promoted">
      <formula>NOT(ISERROR(SEARCH("Promoted",BO217)))</formula>
    </cfRule>
  </conditionalFormatting>
  <conditionalFormatting sqref="BO223:BO228">
    <cfRule type="containsText" dxfId="41" priority="42" operator="containsText" text="Dropped OUt">
      <formula>NOT(ISERROR(SEARCH("Dropped OUt",BO223)))</formula>
    </cfRule>
  </conditionalFormatting>
  <conditionalFormatting sqref="BO223:BO228">
    <cfRule type="containsText" dxfId="40" priority="40" operator="containsText" text="Probation">
      <formula>NOT(ISERROR(SEARCH("Probation",BO223)))</formula>
    </cfRule>
    <cfRule type="containsText" dxfId="39" priority="41" operator="containsText" text="Promoted">
      <formula>NOT(ISERROR(SEARCH("Promoted",BO223)))</formula>
    </cfRule>
  </conditionalFormatting>
  <conditionalFormatting sqref="BO229:BO234">
    <cfRule type="containsText" dxfId="38" priority="39" operator="containsText" text="Dropped OUt">
      <formula>NOT(ISERROR(SEARCH("Dropped OUt",BO229)))</formula>
    </cfRule>
  </conditionalFormatting>
  <conditionalFormatting sqref="BO229:BO234">
    <cfRule type="containsText" dxfId="37" priority="37" operator="containsText" text="Probation">
      <formula>NOT(ISERROR(SEARCH("Probation",BO229)))</formula>
    </cfRule>
    <cfRule type="containsText" dxfId="36" priority="38" operator="containsText" text="Promoted">
      <formula>NOT(ISERROR(SEARCH("Promoted",BO229)))</formula>
    </cfRule>
  </conditionalFormatting>
  <conditionalFormatting sqref="BO235:BO240">
    <cfRule type="containsText" dxfId="35" priority="36" operator="containsText" text="Dropped OUt">
      <formula>NOT(ISERROR(SEARCH("Dropped OUt",BO235)))</formula>
    </cfRule>
  </conditionalFormatting>
  <conditionalFormatting sqref="BO235:BO240">
    <cfRule type="containsText" dxfId="34" priority="34" operator="containsText" text="Probation">
      <formula>NOT(ISERROR(SEARCH("Probation",BO235)))</formula>
    </cfRule>
    <cfRule type="containsText" dxfId="33" priority="35" operator="containsText" text="Promoted">
      <formula>NOT(ISERROR(SEARCH("Promoted",BO235)))</formula>
    </cfRule>
  </conditionalFormatting>
  <conditionalFormatting sqref="BO241:BO246">
    <cfRule type="containsText" dxfId="32" priority="33" operator="containsText" text="Dropped OUt">
      <formula>NOT(ISERROR(SEARCH("Dropped OUt",BO241)))</formula>
    </cfRule>
  </conditionalFormatting>
  <conditionalFormatting sqref="BO241:BO246">
    <cfRule type="containsText" dxfId="31" priority="31" operator="containsText" text="Probation">
      <formula>NOT(ISERROR(SEARCH("Probation",BO241)))</formula>
    </cfRule>
    <cfRule type="containsText" dxfId="30" priority="32" operator="containsText" text="Promoted">
      <formula>NOT(ISERROR(SEARCH("Promoted",BO241)))</formula>
    </cfRule>
  </conditionalFormatting>
  <conditionalFormatting sqref="BO247:BO252">
    <cfRule type="containsText" dxfId="29" priority="30" operator="containsText" text="Dropped OUt">
      <formula>NOT(ISERROR(SEARCH("Dropped OUt",BO247)))</formula>
    </cfRule>
  </conditionalFormatting>
  <conditionalFormatting sqref="BO247:BO252">
    <cfRule type="containsText" dxfId="28" priority="28" operator="containsText" text="Probation">
      <formula>NOT(ISERROR(SEARCH("Probation",BO247)))</formula>
    </cfRule>
    <cfRule type="containsText" dxfId="27" priority="29" operator="containsText" text="Promoted">
      <formula>NOT(ISERROR(SEARCH("Promoted",BO247)))</formula>
    </cfRule>
  </conditionalFormatting>
  <conditionalFormatting sqref="BO253:BO258">
    <cfRule type="containsText" dxfId="26" priority="27" operator="containsText" text="Dropped OUt">
      <formula>NOT(ISERROR(SEARCH("Dropped OUt",BO253)))</formula>
    </cfRule>
  </conditionalFormatting>
  <conditionalFormatting sqref="BO253:BO258">
    <cfRule type="containsText" dxfId="25" priority="25" operator="containsText" text="Probation">
      <formula>NOT(ISERROR(SEARCH("Probation",BO253)))</formula>
    </cfRule>
    <cfRule type="containsText" dxfId="24" priority="26" operator="containsText" text="Promoted">
      <formula>NOT(ISERROR(SEARCH("Promoted",BO253)))</formula>
    </cfRule>
  </conditionalFormatting>
  <conditionalFormatting sqref="BO259:BO264">
    <cfRule type="containsText" dxfId="23" priority="24" operator="containsText" text="Dropped OUt">
      <formula>NOT(ISERROR(SEARCH("Dropped OUt",BO259)))</formula>
    </cfRule>
  </conditionalFormatting>
  <conditionalFormatting sqref="BO259:BO264">
    <cfRule type="containsText" dxfId="22" priority="22" operator="containsText" text="Probation">
      <formula>NOT(ISERROR(SEARCH("Probation",BO259)))</formula>
    </cfRule>
    <cfRule type="containsText" dxfId="21" priority="23" operator="containsText" text="Promoted">
      <formula>NOT(ISERROR(SEARCH("Promoted",BO259)))</formula>
    </cfRule>
  </conditionalFormatting>
  <conditionalFormatting sqref="BO265:BO270">
    <cfRule type="containsText" dxfId="20" priority="21" operator="containsText" text="Dropped OUt">
      <formula>NOT(ISERROR(SEARCH("Dropped OUt",BO265)))</formula>
    </cfRule>
  </conditionalFormatting>
  <conditionalFormatting sqref="BO265:BO270">
    <cfRule type="containsText" dxfId="19" priority="19" operator="containsText" text="Probation">
      <formula>NOT(ISERROR(SEARCH("Probation",BO265)))</formula>
    </cfRule>
    <cfRule type="containsText" dxfId="18" priority="20" operator="containsText" text="Promoted">
      <formula>NOT(ISERROR(SEARCH("Promoted",BO265)))</formula>
    </cfRule>
  </conditionalFormatting>
  <conditionalFormatting sqref="BO271:BO276">
    <cfRule type="containsText" dxfId="17" priority="18" operator="containsText" text="Dropped OUt">
      <formula>NOT(ISERROR(SEARCH("Dropped OUt",BO271)))</formula>
    </cfRule>
  </conditionalFormatting>
  <conditionalFormatting sqref="BO271:BO276">
    <cfRule type="containsText" dxfId="16" priority="16" operator="containsText" text="Probation">
      <formula>NOT(ISERROR(SEARCH("Probation",BO271)))</formula>
    </cfRule>
    <cfRule type="containsText" dxfId="15" priority="17" operator="containsText" text="Promoted">
      <formula>NOT(ISERROR(SEARCH("Promoted",BO271)))</formula>
    </cfRule>
  </conditionalFormatting>
  <conditionalFormatting sqref="BO277:BO282">
    <cfRule type="containsText" dxfId="14" priority="15" operator="containsText" text="Dropped OUt">
      <formula>NOT(ISERROR(SEARCH("Dropped OUt",BO277)))</formula>
    </cfRule>
  </conditionalFormatting>
  <conditionalFormatting sqref="BO277:BO282">
    <cfRule type="containsText" dxfId="13" priority="13" operator="containsText" text="Probation">
      <formula>NOT(ISERROR(SEARCH("Probation",BO277)))</formula>
    </cfRule>
    <cfRule type="containsText" dxfId="12" priority="14" operator="containsText" text="Promoted">
      <formula>NOT(ISERROR(SEARCH("Promoted",BO277)))</formula>
    </cfRule>
  </conditionalFormatting>
  <conditionalFormatting sqref="BO283:BO288">
    <cfRule type="containsText" dxfId="11" priority="12" operator="containsText" text="Dropped OUt">
      <formula>NOT(ISERROR(SEARCH("Dropped OUt",BO283)))</formula>
    </cfRule>
  </conditionalFormatting>
  <conditionalFormatting sqref="BO283:BO288">
    <cfRule type="containsText" dxfId="10" priority="10" operator="containsText" text="Probation">
      <formula>NOT(ISERROR(SEARCH("Probation",BO283)))</formula>
    </cfRule>
    <cfRule type="containsText" dxfId="9" priority="11" operator="containsText" text="Promoted">
      <formula>NOT(ISERROR(SEARCH("Promoted",BO283)))</formula>
    </cfRule>
  </conditionalFormatting>
  <conditionalFormatting sqref="BO289:BO294">
    <cfRule type="containsText" dxfId="8" priority="9" operator="containsText" text="Dropped OUt">
      <formula>NOT(ISERROR(SEARCH("Dropped OUt",BO289)))</formula>
    </cfRule>
  </conditionalFormatting>
  <conditionalFormatting sqref="BO289:BO294">
    <cfRule type="containsText" dxfId="7" priority="7" operator="containsText" text="Probation">
      <formula>NOT(ISERROR(SEARCH("Probation",BO289)))</formula>
    </cfRule>
    <cfRule type="containsText" dxfId="6" priority="8" operator="containsText" text="Promoted">
      <formula>NOT(ISERROR(SEARCH("Promoted",BO289)))</formula>
    </cfRule>
  </conditionalFormatting>
  <conditionalFormatting sqref="BO295:BO300">
    <cfRule type="containsText" dxfId="5" priority="6" operator="containsText" text="Dropped OUt">
      <formula>NOT(ISERROR(SEARCH("Dropped OUt",BO295)))</formula>
    </cfRule>
  </conditionalFormatting>
  <conditionalFormatting sqref="BO295:BO300">
    <cfRule type="containsText" dxfId="4" priority="4" operator="containsText" text="Probation">
      <formula>NOT(ISERROR(SEARCH("Probation",BO295)))</formula>
    </cfRule>
    <cfRule type="containsText" dxfId="3" priority="5" operator="containsText" text="Promoted">
      <formula>NOT(ISERROR(SEARCH("Promoted",BO295)))</formula>
    </cfRule>
  </conditionalFormatting>
  <conditionalFormatting sqref="BO301:BO306">
    <cfRule type="containsText" dxfId="2" priority="3" operator="containsText" text="Dropped OUt">
      <formula>NOT(ISERROR(SEARCH("Dropped OUt",BO301)))</formula>
    </cfRule>
  </conditionalFormatting>
  <conditionalFormatting sqref="BO301:BO306">
    <cfRule type="containsText" dxfId="1" priority="1" operator="containsText" text="Probation">
      <formula>NOT(ISERROR(SEARCH("Probation",BO301)))</formula>
    </cfRule>
    <cfRule type="containsText" dxfId="0" priority="2" operator="containsText" text="Promoted">
      <formula>NOT(ISERROR(SEARCH("Promoted",BO301)))</formula>
    </cfRule>
  </conditionalFormatting>
  <pageMargins left="0.19685039370078741" right="0.19685039370078741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1"/>
  <sheetViews>
    <sheetView workbookViewId="0">
      <selection sqref="A1:D1"/>
    </sheetView>
  </sheetViews>
  <sheetFormatPr defaultRowHeight="14.4" x14ac:dyDescent="0.3"/>
  <cols>
    <col min="2" max="2" width="28.44140625" bestFit="1" customWidth="1"/>
  </cols>
  <sheetData>
    <row r="1" spans="1:4" ht="18" x14ac:dyDescent="0.35">
      <c r="A1" s="77" t="s">
        <v>7</v>
      </c>
      <c r="B1" s="77"/>
      <c r="C1" s="77"/>
      <c r="D1" s="77"/>
    </row>
    <row r="2" spans="1:4" ht="15.6" x14ac:dyDescent="0.3">
      <c r="A2" s="78" t="s">
        <v>88</v>
      </c>
      <c r="B2" s="78"/>
      <c r="C2" s="78"/>
      <c r="D2" s="78"/>
    </row>
    <row r="3" spans="1:4" ht="15.6" x14ac:dyDescent="0.3">
      <c r="A3" s="78" t="s">
        <v>113</v>
      </c>
      <c r="B3" s="78"/>
      <c r="C3" s="78"/>
      <c r="D3" s="78"/>
    </row>
    <row r="5" spans="1:4" x14ac:dyDescent="0.3">
      <c r="A5" s="39" t="s">
        <v>87</v>
      </c>
      <c r="B5" s="40" t="s">
        <v>86</v>
      </c>
      <c r="C5" s="40" t="s">
        <v>3</v>
      </c>
      <c r="D5" s="40" t="s">
        <v>13</v>
      </c>
    </row>
    <row r="6" spans="1:4" x14ac:dyDescent="0.3">
      <c r="A6" s="38">
        <v>1</v>
      </c>
      <c r="B6" s="37" t="s">
        <v>110</v>
      </c>
      <c r="C6" s="37">
        <v>4</v>
      </c>
      <c r="D6" s="37">
        <v>3.8941176470588239</v>
      </c>
    </row>
    <row r="7" spans="1:4" x14ac:dyDescent="0.3">
      <c r="A7" s="38">
        <v>2</v>
      </c>
      <c r="B7" s="37" t="s">
        <v>89</v>
      </c>
      <c r="C7" s="37">
        <v>3.9647058823529413</v>
      </c>
      <c r="D7" s="37">
        <v>3.841176470588235</v>
      </c>
    </row>
    <row r="8" spans="1:4" x14ac:dyDescent="0.3">
      <c r="A8" s="38">
        <v>3</v>
      </c>
      <c r="B8" s="37" t="s">
        <v>90</v>
      </c>
      <c r="C8" s="37">
        <v>4</v>
      </c>
      <c r="D8" s="37">
        <v>3.8235294117647061</v>
      </c>
    </row>
    <row r="9" spans="1:4" x14ac:dyDescent="0.3">
      <c r="A9" s="38">
        <v>4</v>
      </c>
      <c r="B9" s="37" t="s">
        <v>91</v>
      </c>
      <c r="C9" s="37">
        <v>3.841176470588235</v>
      </c>
      <c r="D9" s="37">
        <v>3.7529411764705882</v>
      </c>
    </row>
    <row r="10" spans="1:4" x14ac:dyDescent="0.3">
      <c r="A10" s="38">
        <v>5</v>
      </c>
      <c r="B10" s="37" t="s">
        <v>92</v>
      </c>
      <c r="C10" s="37">
        <v>3.6823529411764708</v>
      </c>
      <c r="D10" s="37">
        <v>3.6823529411764704</v>
      </c>
    </row>
    <row r="11" spans="1:4" x14ac:dyDescent="0.3">
      <c r="A11" s="38">
        <v>6</v>
      </c>
      <c r="B11" s="37" t="s">
        <v>93</v>
      </c>
      <c r="C11" s="37">
        <v>3.9294117647058822</v>
      </c>
      <c r="D11" s="37">
        <v>3.5852941176470585</v>
      </c>
    </row>
    <row r="12" spans="1:4" x14ac:dyDescent="0.3">
      <c r="A12" s="38">
        <v>7</v>
      </c>
      <c r="B12" s="37" t="s">
        <v>111</v>
      </c>
      <c r="C12" s="37">
        <v>3.9529411764705884</v>
      </c>
      <c r="D12" s="37">
        <v>3.5617647058823532</v>
      </c>
    </row>
    <row r="13" spans="1:4" x14ac:dyDescent="0.3">
      <c r="A13" s="38">
        <v>8</v>
      </c>
      <c r="B13" s="37" t="s">
        <v>94</v>
      </c>
      <c r="C13" s="37">
        <v>3.8941176470588239</v>
      </c>
      <c r="D13" s="37">
        <v>3.5323529411764709</v>
      </c>
    </row>
    <row r="14" spans="1:4" x14ac:dyDescent="0.3">
      <c r="A14" s="38">
        <v>9</v>
      </c>
      <c r="B14" s="37" t="s">
        <v>95</v>
      </c>
      <c r="C14" s="37">
        <v>3.6058823529411765</v>
      </c>
      <c r="D14" s="37">
        <v>3.3617647058823525</v>
      </c>
    </row>
    <row r="15" spans="1:4" x14ac:dyDescent="0.3">
      <c r="A15" s="38">
        <v>10</v>
      </c>
      <c r="B15" s="37" t="s">
        <v>96</v>
      </c>
      <c r="C15" s="37">
        <v>3.5941176470588232</v>
      </c>
      <c r="D15" s="37">
        <v>3.1794117647058826</v>
      </c>
    </row>
    <row r="16" spans="1:4" x14ac:dyDescent="0.3">
      <c r="A16" s="38">
        <v>11</v>
      </c>
      <c r="B16" s="37" t="s">
        <v>97</v>
      </c>
      <c r="C16" s="37">
        <v>3.8941176470588239</v>
      </c>
      <c r="D16" s="37">
        <v>3.0970588235294119</v>
      </c>
    </row>
    <row r="17" spans="1:4" x14ac:dyDescent="0.3">
      <c r="A17" s="38">
        <v>12</v>
      </c>
      <c r="B17" s="37" t="s">
        <v>98</v>
      </c>
      <c r="C17" s="37">
        <v>3.388235294117647</v>
      </c>
      <c r="D17" s="37">
        <v>3.0147058823529411</v>
      </c>
    </row>
    <row r="18" spans="1:4" x14ac:dyDescent="0.3">
      <c r="A18" s="38">
        <v>13</v>
      </c>
      <c r="B18" s="37" t="s">
        <v>99</v>
      </c>
      <c r="C18" s="37">
        <v>3.5941176470588236</v>
      </c>
      <c r="D18" s="37">
        <v>2.994117647058824</v>
      </c>
    </row>
    <row r="19" spans="1:4" x14ac:dyDescent="0.3">
      <c r="A19" s="38">
        <v>14</v>
      </c>
      <c r="B19" s="37" t="s">
        <v>100</v>
      </c>
      <c r="C19" s="37">
        <v>3.3352941176470585</v>
      </c>
      <c r="D19" s="37">
        <v>2.9264705882352939</v>
      </c>
    </row>
    <row r="20" spans="1:4" x14ac:dyDescent="0.3">
      <c r="A20" s="38">
        <v>15</v>
      </c>
      <c r="B20" s="37" t="s">
        <v>101</v>
      </c>
      <c r="C20" s="37">
        <v>3.3000000000000003</v>
      </c>
      <c r="D20" s="37">
        <v>2.8117647058823527</v>
      </c>
    </row>
    <row r="21" spans="1:4" x14ac:dyDescent="0.3">
      <c r="A21" s="38">
        <v>16</v>
      </c>
      <c r="B21" s="37" t="s">
        <v>102</v>
      </c>
      <c r="C21" s="37">
        <v>3</v>
      </c>
      <c r="D21" s="37">
        <v>2.7147058823529413</v>
      </c>
    </row>
    <row r="22" spans="1:4" x14ac:dyDescent="0.3">
      <c r="A22" s="38">
        <v>17</v>
      </c>
      <c r="B22" s="37" t="s">
        <v>103</v>
      </c>
      <c r="C22" s="37">
        <v>3.3705882352941177</v>
      </c>
      <c r="D22" s="37">
        <v>2.6794117647058826</v>
      </c>
    </row>
    <row r="23" spans="1:4" x14ac:dyDescent="0.3">
      <c r="A23" s="38">
        <v>18</v>
      </c>
      <c r="B23" s="37" t="s">
        <v>104</v>
      </c>
      <c r="C23" s="37">
        <v>3.1176470588235294</v>
      </c>
      <c r="D23" s="37">
        <v>2.5794117647058825</v>
      </c>
    </row>
    <row r="24" spans="1:4" x14ac:dyDescent="0.3">
      <c r="A24" s="38">
        <v>19</v>
      </c>
      <c r="B24" s="37" t="s">
        <v>112</v>
      </c>
      <c r="C24" s="37">
        <v>3.158823529411765</v>
      </c>
      <c r="D24" s="37">
        <v>2.526470588235294</v>
      </c>
    </row>
    <row r="25" spans="1:4" x14ac:dyDescent="0.3">
      <c r="A25" s="38">
        <v>20</v>
      </c>
      <c r="B25" s="37" t="s">
        <v>91</v>
      </c>
      <c r="C25" s="37">
        <v>2.8235294117647061</v>
      </c>
      <c r="D25" s="37">
        <v>2.3147058823529414</v>
      </c>
    </row>
    <row r="26" spans="1:4" x14ac:dyDescent="0.3">
      <c r="A26" s="38">
        <v>21</v>
      </c>
      <c r="B26" s="37" t="s">
        <v>105</v>
      </c>
      <c r="C26" s="37">
        <v>2.3176470588235296</v>
      </c>
      <c r="D26" s="37">
        <v>2.2852941176470587</v>
      </c>
    </row>
    <row r="27" spans="1:4" x14ac:dyDescent="0.3">
      <c r="A27" s="38">
        <v>22</v>
      </c>
      <c r="B27" s="37" t="s">
        <v>106</v>
      </c>
      <c r="C27" s="37">
        <v>2.5705882352941174</v>
      </c>
      <c r="D27" s="37">
        <v>2.164705882352941</v>
      </c>
    </row>
    <row r="28" spans="1:4" x14ac:dyDescent="0.3">
      <c r="A28" s="38">
        <v>23</v>
      </c>
      <c r="B28" s="37" t="s">
        <v>107</v>
      </c>
      <c r="C28" s="37">
        <v>2.4764705882352942</v>
      </c>
      <c r="D28" s="37">
        <v>2.0735294117647061</v>
      </c>
    </row>
    <row r="29" spans="1:4" x14ac:dyDescent="0.3">
      <c r="A29" s="38">
        <v>24</v>
      </c>
      <c r="B29" s="37" t="s">
        <v>108</v>
      </c>
      <c r="C29" s="37">
        <v>2.4647058823529413</v>
      </c>
      <c r="D29" s="37">
        <v>2.005882352941176</v>
      </c>
    </row>
    <row r="30" spans="1:4" x14ac:dyDescent="0.3">
      <c r="A30" s="38">
        <v>25</v>
      </c>
      <c r="B30" s="37" t="s">
        <v>109</v>
      </c>
      <c r="C30" s="37">
        <v>2.0588235294117645</v>
      </c>
      <c r="D30" s="37">
        <v>1.6529411764705884</v>
      </c>
    </row>
    <row r="31" spans="1:4" x14ac:dyDescent="0.3">
      <c r="B31" s="37"/>
      <c r="C31" s="37"/>
      <c r="D31" s="37"/>
    </row>
    <row r="32" spans="1:4" x14ac:dyDescent="0.3">
      <c r="B32" s="37"/>
      <c r="C32" s="37"/>
      <c r="D32" s="37"/>
    </row>
    <row r="33" spans="2:4" x14ac:dyDescent="0.3">
      <c r="B33" s="37"/>
      <c r="C33" s="37"/>
      <c r="D33" s="37"/>
    </row>
    <row r="34" spans="2:4" x14ac:dyDescent="0.3">
      <c r="B34" s="37"/>
      <c r="C34" s="37"/>
      <c r="D34" s="37"/>
    </row>
    <row r="35" spans="2:4" x14ac:dyDescent="0.3">
      <c r="B35" s="37"/>
      <c r="C35" s="37"/>
      <c r="D35" s="37"/>
    </row>
    <row r="36" spans="2:4" x14ac:dyDescent="0.3">
      <c r="B36" s="37"/>
      <c r="C36" s="37"/>
      <c r="D36" s="37"/>
    </row>
    <row r="37" spans="2:4" x14ac:dyDescent="0.3">
      <c r="B37" s="37"/>
      <c r="C37" s="37"/>
      <c r="D37" s="37"/>
    </row>
    <row r="38" spans="2:4" x14ac:dyDescent="0.3">
      <c r="B38" s="37"/>
      <c r="C38" s="37"/>
      <c r="D38" s="37"/>
    </row>
    <row r="39" spans="2:4" x14ac:dyDescent="0.3">
      <c r="B39" s="37"/>
      <c r="C39" s="37"/>
      <c r="D39" s="37"/>
    </row>
    <row r="40" spans="2:4" x14ac:dyDescent="0.3">
      <c r="B40" s="37"/>
      <c r="C40" s="37"/>
      <c r="D40" s="37"/>
    </row>
    <row r="41" spans="2:4" x14ac:dyDescent="0.3">
      <c r="B41" s="37"/>
      <c r="C41" s="37"/>
      <c r="D41" s="37"/>
    </row>
    <row r="42" spans="2:4" x14ac:dyDescent="0.3">
      <c r="B42" s="37"/>
      <c r="C42" s="37"/>
      <c r="D42" s="37"/>
    </row>
    <row r="43" spans="2:4" x14ac:dyDescent="0.3">
      <c r="B43" s="37"/>
      <c r="C43" s="37"/>
      <c r="D43" s="37"/>
    </row>
    <row r="44" spans="2:4" x14ac:dyDescent="0.3">
      <c r="B44" s="37"/>
      <c r="C44" s="37"/>
      <c r="D44" s="37"/>
    </row>
    <row r="45" spans="2:4" x14ac:dyDescent="0.3">
      <c r="B45" s="37"/>
      <c r="C45" s="37"/>
      <c r="D45" s="37"/>
    </row>
    <row r="46" spans="2:4" x14ac:dyDescent="0.3">
      <c r="B46" s="37"/>
      <c r="C46" s="37"/>
      <c r="D46" s="37"/>
    </row>
    <row r="47" spans="2:4" x14ac:dyDescent="0.3">
      <c r="B47" s="37"/>
      <c r="C47" s="37"/>
      <c r="D47" s="37"/>
    </row>
    <row r="48" spans="2:4" x14ac:dyDescent="0.3">
      <c r="B48" s="37"/>
      <c r="C48" s="37"/>
      <c r="D48" s="37"/>
    </row>
    <row r="49" spans="2:4" x14ac:dyDescent="0.3">
      <c r="B49" s="37"/>
      <c r="C49" s="37"/>
      <c r="D49" s="37"/>
    </row>
    <row r="50" spans="2:4" x14ac:dyDescent="0.3">
      <c r="B50" s="37"/>
      <c r="C50" s="37"/>
      <c r="D50" s="37"/>
    </row>
    <row r="51" spans="2:4" x14ac:dyDescent="0.3">
      <c r="B51" s="37"/>
      <c r="C51" s="37"/>
      <c r="D51" s="37"/>
    </row>
    <row r="52" spans="2:4" x14ac:dyDescent="0.3">
      <c r="B52" s="37"/>
      <c r="C52" s="37"/>
      <c r="D52" s="37"/>
    </row>
    <row r="53" spans="2:4" x14ac:dyDescent="0.3">
      <c r="B53" s="37"/>
      <c r="C53" s="37"/>
      <c r="D53" s="37"/>
    </row>
    <row r="54" spans="2:4" x14ac:dyDescent="0.3">
      <c r="B54" s="37"/>
      <c r="C54" s="37"/>
      <c r="D54" s="37"/>
    </row>
    <row r="55" spans="2:4" x14ac:dyDescent="0.3">
      <c r="B55" s="37"/>
      <c r="C55" s="37"/>
      <c r="D55" s="37"/>
    </row>
    <row r="56" spans="2:4" x14ac:dyDescent="0.3">
      <c r="B56" s="37"/>
      <c r="C56" s="37"/>
      <c r="D56" s="37"/>
    </row>
    <row r="57" spans="2:4" x14ac:dyDescent="0.3">
      <c r="B57" s="37"/>
      <c r="C57" s="37"/>
      <c r="D57" s="37"/>
    </row>
    <row r="58" spans="2:4" x14ac:dyDescent="0.3">
      <c r="B58" s="37"/>
      <c r="C58" s="37"/>
      <c r="D58" s="37"/>
    </row>
    <row r="59" spans="2:4" x14ac:dyDescent="0.3">
      <c r="B59" s="37"/>
      <c r="C59" s="37"/>
      <c r="D59" s="37"/>
    </row>
    <row r="60" spans="2:4" x14ac:dyDescent="0.3">
      <c r="B60" s="37"/>
      <c r="C60" s="37"/>
      <c r="D60" s="37"/>
    </row>
    <row r="61" spans="2:4" x14ac:dyDescent="0.3">
      <c r="B61" s="37"/>
      <c r="C61" s="37"/>
      <c r="D61" s="37"/>
    </row>
    <row r="62" spans="2:4" x14ac:dyDescent="0.3">
      <c r="B62" s="37"/>
      <c r="C62" s="37"/>
      <c r="D62" s="37"/>
    </row>
    <row r="63" spans="2:4" x14ac:dyDescent="0.3">
      <c r="B63" s="37"/>
      <c r="C63" s="37"/>
      <c r="D63" s="37"/>
    </row>
    <row r="64" spans="2:4" x14ac:dyDescent="0.3">
      <c r="B64" s="37"/>
      <c r="C64" s="37"/>
      <c r="D64" s="37"/>
    </row>
    <row r="65" spans="2:4" x14ac:dyDescent="0.3">
      <c r="B65" s="37"/>
      <c r="C65" s="37"/>
      <c r="D65" s="37"/>
    </row>
    <row r="66" spans="2:4" x14ac:dyDescent="0.3">
      <c r="B66" s="37"/>
      <c r="C66" s="37"/>
      <c r="D66" s="37"/>
    </row>
    <row r="67" spans="2:4" x14ac:dyDescent="0.3">
      <c r="B67" s="37"/>
      <c r="C67" s="37"/>
      <c r="D67" s="37"/>
    </row>
    <row r="68" spans="2:4" x14ac:dyDescent="0.3">
      <c r="B68" s="37"/>
      <c r="C68" s="37"/>
      <c r="D68" s="37"/>
    </row>
    <row r="69" spans="2:4" x14ac:dyDescent="0.3">
      <c r="B69" s="37"/>
      <c r="C69" s="37"/>
      <c r="D69" s="37"/>
    </row>
    <row r="70" spans="2:4" x14ac:dyDescent="0.3">
      <c r="B70" s="37"/>
      <c r="C70" s="37"/>
      <c r="D70" s="37"/>
    </row>
    <row r="71" spans="2:4" x14ac:dyDescent="0.3">
      <c r="B71" s="37"/>
      <c r="C71" s="37"/>
      <c r="D71" s="37"/>
    </row>
    <row r="72" spans="2:4" x14ac:dyDescent="0.3">
      <c r="B72" s="37"/>
      <c r="C72" s="37"/>
      <c r="D72" s="37"/>
    </row>
    <row r="73" spans="2:4" x14ac:dyDescent="0.3">
      <c r="B73" s="37"/>
      <c r="C73" s="37"/>
      <c r="D73" s="37"/>
    </row>
    <row r="74" spans="2:4" x14ac:dyDescent="0.3">
      <c r="B74" s="37"/>
      <c r="C74" s="37"/>
      <c r="D74" s="37"/>
    </row>
    <row r="75" spans="2:4" x14ac:dyDescent="0.3">
      <c r="B75" s="37"/>
      <c r="C75" s="37"/>
      <c r="D75" s="37"/>
    </row>
    <row r="76" spans="2:4" x14ac:dyDescent="0.3">
      <c r="B76" s="37"/>
      <c r="C76" s="37"/>
      <c r="D76" s="37"/>
    </row>
    <row r="77" spans="2:4" x14ac:dyDescent="0.3">
      <c r="B77" s="37"/>
      <c r="C77" s="37"/>
      <c r="D77" s="37"/>
    </row>
    <row r="78" spans="2:4" x14ac:dyDescent="0.3">
      <c r="B78" s="37"/>
      <c r="C78" s="37"/>
      <c r="D78" s="37"/>
    </row>
    <row r="79" spans="2:4" x14ac:dyDescent="0.3">
      <c r="B79" s="37"/>
      <c r="C79" s="37"/>
      <c r="D79" s="37"/>
    </row>
    <row r="80" spans="2:4" x14ac:dyDescent="0.3">
      <c r="B80" s="37"/>
      <c r="C80" s="37"/>
      <c r="D80" s="37"/>
    </row>
    <row r="81" spans="2:4" x14ac:dyDescent="0.3">
      <c r="B81" s="37"/>
      <c r="C81" s="37"/>
      <c r="D81" s="37"/>
    </row>
    <row r="82" spans="2:4" x14ac:dyDescent="0.3">
      <c r="B82" s="37"/>
      <c r="C82" s="37"/>
      <c r="D82" s="37"/>
    </row>
    <row r="83" spans="2:4" x14ac:dyDescent="0.3">
      <c r="B83" s="37"/>
      <c r="C83" s="37"/>
      <c r="D83" s="37"/>
    </row>
    <row r="84" spans="2:4" x14ac:dyDescent="0.3">
      <c r="B84" s="37"/>
      <c r="C84" s="37"/>
      <c r="D84" s="37"/>
    </row>
    <row r="85" spans="2:4" x14ac:dyDescent="0.3">
      <c r="B85" s="37"/>
      <c r="C85" s="37"/>
      <c r="D85" s="37"/>
    </row>
    <row r="86" spans="2:4" x14ac:dyDescent="0.3">
      <c r="B86" s="37"/>
      <c r="C86" s="37"/>
      <c r="D86" s="37"/>
    </row>
    <row r="87" spans="2:4" x14ac:dyDescent="0.3">
      <c r="B87" s="37"/>
      <c r="C87" s="37"/>
      <c r="D87" s="37"/>
    </row>
    <row r="88" spans="2:4" x14ac:dyDescent="0.3">
      <c r="B88" s="37"/>
      <c r="C88" s="37"/>
      <c r="D88" s="37"/>
    </row>
    <row r="89" spans="2:4" x14ac:dyDescent="0.3">
      <c r="B89" s="37"/>
      <c r="C89" s="37"/>
      <c r="D89" s="37"/>
    </row>
    <row r="90" spans="2:4" x14ac:dyDescent="0.3">
      <c r="B90" s="37"/>
      <c r="C90" s="37"/>
      <c r="D90" s="37"/>
    </row>
    <row r="91" spans="2:4" x14ac:dyDescent="0.3">
      <c r="B91" s="37"/>
      <c r="C91" s="37"/>
      <c r="D91" s="37"/>
    </row>
    <row r="92" spans="2:4" x14ac:dyDescent="0.3">
      <c r="B92" s="37"/>
      <c r="C92" s="37"/>
      <c r="D92" s="37"/>
    </row>
    <row r="93" spans="2:4" x14ac:dyDescent="0.3">
      <c r="B93" s="37"/>
      <c r="C93" s="37"/>
      <c r="D93" s="37"/>
    </row>
    <row r="94" spans="2:4" x14ac:dyDescent="0.3">
      <c r="B94" s="37"/>
      <c r="C94" s="37"/>
      <c r="D94" s="37"/>
    </row>
    <row r="95" spans="2:4" x14ac:dyDescent="0.3">
      <c r="B95" s="37"/>
      <c r="C95" s="37"/>
      <c r="D95" s="37"/>
    </row>
    <row r="96" spans="2:4" x14ac:dyDescent="0.3">
      <c r="B96" s="37"/>
      <c r="C96" s="37"/>
      <c r="D96" s="37"/>
    </row>
    <row r="97" spans="2:4" x14ac:dyDescent="0.3">
      <c r="B97" s="37"/>
      <c r="C97" s="37"/>
      <c r="D97" s="37"/>
    </row>
    <row r="98" spans="2:4" x14ac:dyDescent="0.3">
      <c r="B98" s="37"/>
      <c r="C98" s="37"/>
      <c r="D98" s="37"/>
    </row>
    <row r="99" spans="2:4" x14ac:dyDescent="0.3">
      <c r="B99" s="37"/>
      <c r="C99" s="37"/>
      <c r="D99" s="37"/>
    </row>
    <row r="100" spans="2:4" x14ac:dyDescent="0.3">
      <c r="B100" s="37"/>
      <c r="C100" s="37"/>
      <c r="D100" s="37"/>
    </row>
    <row r="101" spans="2:4" x14ac:dyDescent="0.3">
      <c r="B101" s="37"/>
      <c r="C101" s="37"/>
      <c r="D101" s="37"/>
    </row>
    <row r="102" spans="2:4" x14ac:dyDescent="0.3">
      <c r="B102" s="37"/>
      <c r="C102" s="37"/>
      <c r="D102" s="37"/>
    </row>
    <row r="103" spans="2:4" x14ac:dyDescent="0.3">
      <c r="B103" s="37"/>
      <c r="C103" s="37"/>
      <c r="D103" s="37"/>
    </row>
    <row r="104" spans="2:4" x14ac:dyDescent="0.3">
      <c r="B104" s="37"/>
      <c r="C104" s="37"/>
      <c r="D104" s="37"/>
    </row>
    <row r="105" spans="2:4" x14ac:dyDescent="0.3">
      <c r="B105" s="37"/>
      <c r="C105" s="37"/>
      <c r="D105" s="37"/>
    </row>
    <row r="106" spans="2:4" x14ac:dyDescent="0.3">
      <c r="B106" s="37"/>
      <c r="C106" s="37"/>
      <c r="D106" s="37"/>
    </row>
    <row r="107" spans="2:4" x14ac:dyDescent="0.3">
      <c r="B107" s="37"/>
      <c r="C107" s="37"/>
      <c r="D107" s="37"/>
    </row>
    <row r="108" spans="2:4" x14ac:dyDescent="0.3">
      <c r="B108" s="37"/>
      <c r="C108" s="37"/>
      <c r="D108" s="37"/>
    </row>
    <row r="109" spans="2:4" x14ac:dyDescent="0.3">
      <c r="B109" s="37"/>
      <c r="C109" s="37"/>
      <c r="D109" s="37"/>
    </row>
    <row r="110" spans="2:4" x14ac:dyDescent="0.3">
      <c r="B110" s="37"/>
      <c r="C110" s="37"/>
      <c r="D110" s="37"/>
    </row>
    <row r="111" spans="2:4" x14ac:dyDescent="0.3">
      <c r="B111" s="37"/>
      <c r="C111" s="37"/>
      <c r="D111" s="37"/>
    </row>
    <row r="112" spans="2:4" x14ac:dyDescent="0.3">
      <c r="B112" s="37"/>
      <c r="C112" s="37"/>
      <c r="D112" s="37"/>
    </row>
    <row r="113" spans="2:4" x14ac:dyDescent="0.3">
      <c r="B113" s="37"/>
      <c r="C113" s="37"/>
      <c r="D113" s="37"/>
    </row>
    <row r="114" spans="2:4" x14ac:dyDescent="0.3">
      <c r="B114" s="37"/>
      <c r="C114" s="37"/>
      <c r="D114" s="37"/>
    </row>
    <row r="115" spans="2:4" x14ac:dyDescent="0.3">
      <c r="B115" s="37"/>
      <c r="C115" s="37"/>
      <c r="D115" s="37"/>
    </row>
    <row r="116" spans="2:4" x14ac:dyDescent="0.3">
      <c r="B116" s="37"/>
      <c r="C116" s="37"/>
      <c r="D116" s="37"/>
    </row>
    <row r="117" spans="2:4" x14ac:dyDescent="0.3">
      <c r="B117" s="37"/>
      <c r="C117" s="37"/>
      <c r="D117" s="37"/>
    </row>
    <row r="118" spans="2:4" x14ac:dyDescent="0.3">
      <c r="B118" s="37"/>
      <c r="C118" s="37"/>
      <c r="D118" s="37"/>
    </row>
    <row r="119" spans="2:4" x14ac:dyDescent="0.3">
      <c r="B119" s="37"/>
      <c r="C119" s="37"/>
      <c r="D119" s="37"/>
    </row>
    <row r="120" spans="2:4" x14ac:dyDescent="0.3">
      <c r="B120" s="37"/>
      <c r="C120" s="37"/>
      <c r="D120" s="37"/>
    </row>
    <row r="121" spans="2:4" x14ac:dyDescent="0.3">
      <c r="B121" s="37"/>
      <c r="C121" s="37"/>
      <c r="D121" s="37"/>
    </row>
    <row r="122" spans="2:4" x14ac:dyDescent="0.3">
      <c r="B122" s="37"/>
      <c r="C122" s="37"/>
      <c r="D122" s="37"/>
    </row>
    <row r="123" spans="2:4" x14ac:dyDescent="0.3">
      <c r="B123" s="37"/>
      <c r="C123" s="37"/>
      <c r="D123" s="37"/>
    </row>
    <row r="124" spans="2:4" x14ac:dyDescent="0.3">
      <c r="B124" s="37"/>
      <c r="C124" s="37"/>
      <c r="D124" s="37"/>
    </row>
    <row r="125" spans="2:4" x14ac:dyDescent="0.3">
      <c r="B125" s="37"/>
      <c r="C125" s="37"/>
      <c r="D125" s="37"/>
    </row>
    <row r="126" spans="2:4" x14ac:dyDescent="0.3">
      <c r="B126" s="37"/>
      <c r="C126" s="37"/>
      <c r="D126" s="37"/>
    </row>
    <row r="127" spans="2:4" x14ac:dyDescent="0.3">
      <c r="B127" s="37"/>
      <c r="C127" s="37"/>
      <c r="D127" s="37"/>
    </row>
    <row r="128" spans="2:4" x14ac:dyDescent="0.3">
      <c r="B128" s="37"/>
      <c r="C128" s="37"/>
      <c r="D128" s="37"/>
    </row>
    <row r="129" spans="2:4" x14ac:dyDescent="0.3">
      <c r="B129" s="37"/>
      <c r="C129" s="37"/>
      <c r="D129" s="37"/>
    </row>
    <row r="130" spans="2:4" x14ac:dyDescent="0.3">
      <c r="B130" s="37"/>
      <c r="C130" s="37"/>
      <c r="D130" s="37"/>
    </row>
    <row r="131" spans="2:4" x14ac:dyDescent="0.3">
      <c r="B131" s="37"/>
      <c r="C131" s="37"/>
      <c r="D131" s="37"/>
    </row>
    <row r="132" spans="2:4" x14ac:dyDescent="0.3">
      <c r="B132" s="37"/>
      <c r="C132" s="37"/>
      <c r="D132" s="37"/>
    </row>
    <row r="133" spans="2:4" x14ac:dyDescent="0.3">
      <c r="B133" s="37"/>
      <c r="C133" s="37"/>
      <c r="D133" s="37"/>
    </row>
    <row r="134" spans="2:4" x14ac:dyDescent="0.3">
      <c r="B134" s="37"/>
      <c r="C134" s="37"/>
      <c r="D134" s="37"/>
    </row>
    <row r="135" spans="2:4" x14ac:dyDescent="0.3">
      <c r="B135" s="37"/>
      <c r="C135" s="37"/>
      <c r="D135" s="37"/>
    </row>
    <row r="136" spans="2:4" x14ac:dyDescent="0.3">
      <c r="B136" s="37"/>
      <c r="C136" s="37"/>
      <c r="D136" s="37"/>
    </row>
    <row r="137" spans="2:4" x14ac:dyDescent="0.3">
      <c r="B137" s="37"/>
      <c r="C137" s="37"/>
      <c r="D137" s="37"/>
    </row>
    <row r="138" spans="2:4" x14ac:dyDescent="0.3">
      <c r="B138" s="37"/>
      <c r="C138" s="37"/>
      <c r="D138" s="37"/>
    </row>
    <row r="139" spans="2:4" x14ac:dyDescent="0.3">
      <c r="B139" s="37"/>
      <c r="C139" s="37"/>
      <c r="D139" s="37"/>
    </row>
    <row r="140" spans="2:4" x14ac:dyDescent="0.3">
      <c r="B140" s="37"/>
      <c r="C140" s="37"/>
      <c r="D140" s="37"/>
    </row>
    <row r="141" spans="2:4" x14ac:dyDescent="0.3">
      <c r="B141" s="37"/>
      <c r="C141" s="37"/>
      <c r="D141" s="37"/>
    </row>
    <row r="142" spans="2:4" x14ac:dyDescent="0.3">
      <c r="B142" s="37"/>
      <c r="C142" s="37"/>
      <c r="D142" s="37"/>
    </row>
    <row r="143" spans="2:4" x14ac:dyDescent="0.3">
      <c r="B143" s="37"/>
      <c r="C143" s="37"/>
      <c r="D143" s="37"/>
    </row>
    <row r="144" spans="2:4" x14ac:dyDescent="0.3">
      <c r="B144" s="37"/>
      <c r="C144" s="37"/>
      <c r="D144" s="37"/>
    </row>
    <row r="145" spans="2:4" x14ac:dyDescent="0.3">
      <c r="B145" s="37"/>
      <c r="C145" s="37"/>
      <c r="D145" s="37"/>
    </row>
    <row r="146" spans="2:4" x14ac:dyDescent="0.3">
      <c r="B146" s="37"/>
      <c r="C146" s="37"/>
      <c r="D146" s="37"/>
    </row>
    <row r="147" spans="2:4" x14ac:dyDescent="0.3">
      <c r="B147" s="37"/>
      <c r="C147" s="37"/>
      <c r="D147" s="37"/>
    </row>
    <row r="148" spans="2:4" x14ac:dyDescent="0.3">
      <c r="B148" s="37"/>
      <c r="C148" s="37"/>
      <c r="D148" s="37"/>
    </row>
    <row r="149" spans="2:4" x14ac:dyDescent="0.3">
      <c r="B149" s="37"/>
      <c r="C149" s="37"/>
      <c r="D149" s="37"/>
    </row>
    <row r="150" spans="2:4" x14ac:dyDescent="0.3">
      <c r="B150" s="37"/>
      <c r="C150" s="37"/>
      <c r="D150" s="37"/>
    </row>
    <row r="151" spans="2:4" x14ac:dyDescent="0.3">
      <c r="B151" s="37"/>
      <c r="C151" s="37"/>
      <c r="D151" s="37"/>
    </row>
    <row r="152" spans="2:4" x14ac:dyDescent="0.3">
      <c r="B152" s="37"/>
      <c r="C152" s="37"/>
      <c r="D152" s="37"/>
    </row>
    <row r="153" spans="2:4" x14ac:dyDescent="0.3">
      <c r="B153" s="37"/>
      <c r="C153" s="37"/>
      <c r="D153" s="37"/>
    </row>
    <row r="154" spans="2:4" x14ac:dyDescent="0.3">
      <c r="B154" s="37"/>
      <c r="C154" s="37"/>
      <c r="D154" s="37"/>
    </row>
    <row r="155" spans="2:4" x14ac:dyDescent="0.3">
      <c r="B155" s="37"/>
      <c r="C155" s="37"/>
      <c r="D155" s="37"/>
    </row>
    <row r="156" spans="2:4" x14ac:dyDescent="0.3">
      <c r="B156" s="37"/>
      <c r="C156" s="37"/>
      <c r="D156" s="37"/>
    </row>
    <row r="157" spans="2:4" x14ac:dyDescent="0.3">
      <c r="B157" s="37"/>
      <c r="C157" s="37"/>
      <c r="D157" s="37"/>
    </row>
    <row r="158" spans="2:4" x14ac:dyDescent="0.3">
      <c r="B158" s="37"/>
      <c r="C158" s="37"/>
      <c r="D158" s="37"/>
    </row>
    <row r="159" spans="2:4" x14ac:dyDescent="0.3">
      <c r="B159" s="37"/>
      <c r="C159" s="37"/>
      <c r="D159" s="37"/>
    </row>
    <row r="160" spans="2:4" x14ac:dyDescent="0.3">
      <c r="B160" s="37"/>
      <c r="C160" s="37"/>
      <c r="D160" s="37"/>
    </row>
    <row r="161" spans="2:4" x14ac:dyDescent="0.3">
      <c r="B161" s="37"/>
      <c r="C161" s="37"/>
      <c r="D161" s="37"/>
    </row>
    <row r="162" spans="2:4" x14ac:dyDescent="0.3">
      <c r="B162" s="37"/>
      <c r="C162" s="37"/>
      <c r="D162" s="37"/>
    </row>
    <row r="163" spans="2:4" x14ac:dyDescent="0.3">
      <c r="B163" s="37"/>
      <c r="C163" s="37"/>
      <c r="D163" s="37"/>
    </row>
    <row r="164" spans="2:4" x14ac:dyDescent="0.3">
      <c r="B164" s="37"/>
      <c r="C164" s="37"/>
      <c r="D164" s="37"/>
    </row>
    <row r="165" spans="2:4" x14ac:dyDescent="0.3">
      <c r="B165" s="37"/>
      <c r="C165" s="37"/>
      <c r="D165" s="37"/>
    </row>
    <row r="166" spans="2:4" x14ac:dyDescent="0.3">
      <c r="B166" s="37"/>
      <c r="C166" s="37"/>
      <c r="D166" s="37"/>
    </row>
    <row r="167" spans="2:4" x14ac:dyDescent="0.3">
      <c r="B167" s="37"/>
      <c r="C167" s="37"/>
      <c r="D167" s="37"/>
    </row>
    <row r="168" spans="2:4" x14ac:dyDescent="0.3">
      <c r="B168" s="37"/>
      <c r="C168" s="37"/>
      <c r="D168" s="37"/>
    </row>
    <row r="169" spans="2:4" x14ac:dyDescent="0.3">
      <c r="B169" s="37"/>
      <c r="C169" s="37"/>
      <c r="D169" s="37"/>
    </row>
    <row r="170" spans="2:4" x14ac:dyDescent="0.3">
      <c r="B170" s="37"/>
      <c r="C170" s="37"/>
      <c r="D170" s="37"/>
    </row>
    <row r="171" spans="2:4" x14ac:dyDescent="0.3">
      <c r="B171" s="37"/>
      <c r="C171" s="37"/>
      <c r="D171" s="37"/>
    </row>
    <row r="172" spans="2:4" x14ac:dyDescent="0.3">
      <c r="B172" s="37"/>
      <c r="C172" s="37"/>
      <c r="D172" s="37"/>
    </row>
    <row r="173" spans="2:4" x14ac:dyDescent="0.3">
      <c r="B173" s="37"/>
      <c r="C173" s="37"/>
      <c r="D173" s="37"/>
    </row>
    <row r="174" spans="2:4" x14ac:dyDescent="0.3">
      <c r="B174" s="37"/>
      <c r="C174" s="37"/>
      <c r="D174" s="37"/>
    </row>
    <row r="175" spans="2:4" x14ac:dyDescent="0.3">
      <c r="B175" s="37"/>
      <c r="C175" s="37"/>
      <c r="D175" s="37"/>
    </row>
    <row r="176" spans="2:4" x14ac:dyDescent="0.3">
      <c r="B176" s="37"/>
      <c r="C176" s="37"/>
      <c r="D176" s="37"/>
    </row>
    <row r="177" spans="2:4" x14ac:dyDescent="0.3">
      <c r="B177" s="37"/>
      <c r="C177" s="37"/>
      <c r="D177" s="37"/>
    </row>
    <row r="178" spans="2:4" x14ac:dyDescent="0.3">
      <c r="B178" s="37"/>
      <c r="C178" s="37"/>
      <c r="D178" s="37"/>
    </row>
    <row r="179" spans="2:4" x14ac:dyDescent="0.3">
      <c r="B179" s="37"/>
      <c r="C179" s="37"/>
      <c r="D179" s="37"/>
    </row>
    <row r="180" spans="2:4" x14ac:dyDescent="0.3">
      <c r="B180" s="37"/>
      <c r="C180" s="37"/>
      <c r="D180" s="37"/>
    </row>
    <row r="181" spans="2:4" x14ac:dyDescent="0.3">
      <c r="B181" s="37"/>
      <c r="C181" s="37"/>
      <c r="D181" s="37"/>
    </row>
    <row r="182" spans="2:4" x14ac:dyDescent="0.3">
      <c r="B182" s="37"/>
      <c r="C182" s="37"/>
      <c r="D182" s="37"/>
    </row>
    <row r="183" spans="2:4" x14ac:dyDescent="0.3">
      <c r="B183" s="37"/>
      <c r="C183" s="37"/>
      <c r="D183" s="37"/>
    </row>
    <row r="184" spans="2:4" x14ac:dyDescent="0.3">
      <c r="B184" s="37"/>
      <c r="C184" s="37"/>
      <c r="D184" s="37"/>
    </row>
    <row r="185" spans="2:4" x14ac:dyDescent="0.3">
      <c r="B185" s="37"/>
      <c r="C185" s="37"/>
      <c r="D185" s="37"/>
    </row>
    <row r="186" spans="2:4" x14ac:dyDescent="0.3">
      <c r="B186" s="37"/>
      <c r="C186" s="37"/>
      <c r="D186" s="37"/>
    </row>
    <row r="187" spans="2:4" x14ac:dyDescent="0.3">
      <c r="B187" s="37"/>
      <c r="C187" s="37"/>
      <c r="D187" s="37"/>
    </row>
    <row r="188" spans="2:4" x14ac:dyDescent="0.3">
      <c r="B188" s="37"/>
      <c r="C188" s="37"/>
      <c r="D188" s="37"/>
    </row>
    <row r="189" spans="2:4" x14ac:dyDescent="0.3">
      <c r="B189" s="37"/>
      <c r="C189" s="37"/>
      <c r="D189" s="37"/>
    </row>
    <row r="190" spans="2:4" x14ac:dyDescent="0.3">
      <c r="B190" s="37"/>
      <c r="C190" s="37"/>
      <c r="D190" s="37"/>
    </row>
    <row r="191" spans="2:4" x14ac:dyDescent="0.3">
      <c r="B191" s="37"/>
      <c r="C191" s="37"/>
      <c r="D191" s="37"/>
    </row>
    <row r="192" spans="2:4" x14ac:dyDescent="0.3">
      <c r="B192" s="37"/>
      <c r="C192" s="37"/>
      <c r="D192" s="37"/>
    </row>
    <row r="193" spans="2:4" x14ac:dyDescent="0.3">
      <c r="B193" s="37"/>
      <c r="C193" s="37"/>
      <c r="D193" s="37"/>
    </row>
    <row r="194" spans="2:4" x14ac:dyDescent="0.3">
      <c r="B194" s="37"/>
      <c r="C194" s="37"/>
      <c r="D194" s="37"/>
    </row>
    <row r="195" spans="2:4" x14ac:dyDescent="0.3">
      <c r="B195" s="37"/>
      <c r="C195" s="37"/>
      <c r="D195" s="37"/>
    </row>
    <row r="196" spans="2:4" x14ac:dyDescent="0.3">
      <c r="B196" s="37"/>
      <c r="C196" s="37"/>
      <c r="D196" s="37"/>
    </row>
    <row r="197" spans="2:4" x14ac:dyDescent="0.3">
      <c r="B197" s="37"/>
      <c r="C197" s="37"/>
      <c r="D197" s="37"/>
    </row>
    <row r="198" spans="2:4" x14ac:dyDescent="0.3">
      <c r="B198" s="37"/>
      <c r="C198" s="37"/>
      <c r="D198" s="37"/>
    </row>
    <row r="199" spans="2:4" x14ac:dyDescent="0.3">
      <c r="B199" s="37"/>
      <c r="C199" s="37"/>
      <c r="D199" s="37"/>
    </row>
    <row r="200" spans="2:4" x14ac:dyDescent="0.3">
      <c r="B200" s="37"/>
      <c r="C200" s="37"/>
      <c r="D200" s="37"/>
    </row>
    <row r="201" spans="2:4" x14ac:dyDescent="0.3">
      <c r="B201" s="37"/>
      <c r="C201" s="37"/>
      <c r="D201" s="37"/>
    </row>
    <row r="202" spans="2:4" x14ac:dyDescent="0.3">
      <c r="B202" s="37"/>
      <c r="C202" s="37"/>
      <c r="D202" s="37"/>
    </row>
    <row r="203" spans="2:4" x14ac:dyDescent="0.3">
      <c r="B203" s="37"/>
      <c r="C203" s="37"/>
      <c r="D203" s="37"/>
    </row>
    <row r="204" spans="2:4" x14ac:dyDescent="0.3">
      <c r="B204" s="37"/>
      <c r="C204" s="37"/>
      <c r="D204" s="37"/>
    </row>
    <row r="205" spans="2:4" x14ac:dyDescent="0.3">
      <c r="B205" s="37"/>
      <c r="C205" s="37"/>
      <c r="D205" s="37"/>
    </row>
    <row r="206" spans="2:4" x14ac:dyDescent="0.3">
      <c r="B206" s="37"/>
      <c r="C206" s="37"/>
      <c r="D206" s="37"/>
    </row>
    <row r="207" spans="2:4" x14ac:dyDescent="0.3">
      <c r="B207" s="37"/>
      <c r="C207" s="37"/>
      <c r="D207" s="37"/>
    </row>
    <row r="208" spans="2:4" x14ac:dyDescent="0.3">
      <c r="B208" s="37"/>
      <c r="C208" s="37"/>
      <c r="D208" s="37"/>
    </row>
    <row r="209" spans="2:4" x14ac:dyDescent="0.3">
      <c r="B209" s="37"/>
      <c r="C209" s="37"/>
      <c r="D209" s="37"/>
    </row>
    <row r="210" spans="2:4" x14ac:dyDescent="0.3">
      <c r="B210" s="37"/>
      <c r="C210" s="37"/>
      <c r="D210" s="37"/>
    </row>
    <row r="211" spans="2:4" x14ac:dyDescent="0.3">
      <c r="B211" s="37"/>
      <c r="C211" s="37"/>
      <c r="D211" s="37"/>
    </row>
    <row r="212" spans="2:4" x14ac:dyDescent="0.3">
      <c r="B212" s="37"/>
      <c r="C212" s="37"/>
      <c r="D212" s="37"/>
    </row>
    <row r="213" spans="2:4" x14ac:dyDescent="0.3">
      <c r="B213" s="37"/>
      <c r="C213" s="37"/>
      <c r="D213" s="37"/>
    </row>
    <row r="214" spans="2:4" x14ac:dyDescent="0.3">
      <c r="B214" s="37"/>
      <c r="C214" s="37"/>
      <c r="D214" s="37"/>
    </row>
    <row r="215" spans="2:4" x14ac:dyDescent="0.3">
      <c r="B215" s="37"/>
      <c r="C215" s="37"/>
      <c r="D215" s="37"/>
    </row>
    <row r="216" spans="2:4" x14ac:dyDescent="0.3">
      <c r="B216" s="37"/>
      <c r="C216" s="37"/>
      <c r="D216" s="37"/>
    </row>
    <row r="217" spans="2:4" x14ac:dyDescent="0.3">
      <c r="B217" s="37"/>
      <c r="C217" s="37"/>
      <c r="D217" s="37"/>
    </row>
    <row r="218" spans="2:4" x14ac:dyDescent="0.3">
      <c r="B218" s="37"/>
      <c r="C218" s="37"/>
      <c r="D218" s="37"/>
    </row>
    <row r="219" spans="2:4" x14ac:dyDescent="0.3">
      <c r="B219" s="37"/>
      <c r="C219" s="37"/>
      <c r="D219" s="37"/>
    </row>
    <row r="220" spans="2:4" x14ac:dyDescent="0.3">
      <c r="B220" s="37"/>
      <c r="C220" s="37"/>
      <c r="D220" s="37"/>
    </row>
    <row r="221" spans="2:4" x14ac:dyDescent="0.3">
      <c r="B221" s="37"/>
      <c r="C221" s="37"/>
      <c r="D221" s="37"/>
    </row>
    <row r="222" spans="2:4" x14ac:dyDescent="0.3">
      <c r="B222" s="37"/>
      <c r="C222" s="37"/>
      <c r="D222" s="37"/>
    </row>
    <row r="223" spans="2:4" x14ac:dyDescent="0.3">
      <c r="B223" s="37"/>
      <c r="C223" s="37"/>
      <c r="D223" s="37"/>
    </row>
    <row r="224" spans="2:4" x14ac:dyDescent="0.3">
      <c r="B224" s="37"/>
      <c r="C224" s="37"/>
      <c r="D224" s="37"/>
    </row>
    <row r="225" spans="2:4" x14ac:dyDescent="0.3">
      <c r="B225" s="37"/>
      <c r="C225" s="37"/>
      <c r="D225" s="37"/>
    </row>
    <row r="226" spans="2:4" x14ac:dyDescent="0.3">
      <c r="B226" s="37"/>
      <c r="C226" s="37"/>
      <c r="D226" s="37"/>
    </row>
    <row r="227" spans="2:4" x14ac:dyDescent="0.3">
      <c r="B227" s="37"/>
      <c r="C227" s="37"/>
      <c r="D227" s="37"/>
    </row>
    <row r="228" spans="2:4" x14ac:dyDescent="0.3">
      <c r="B228" s="37"/>
      <c r="C228" s="37"/>
      <c r="D228" s="37"/>
    </row>
    <row r="229" spans="2:4" x14ac:dyDescent="0.3">
      <c r="B229" s="37"/>
      <c r="C229" s="37"/>
      <c r="D229" s="37"/>
    </row>
    <row r="230" spans="2:4" x14ac:dyDescent="0.3">
      <c r="B230" s="37"/>
      <c r="C230" s="37"/>
      <c r="D230" s="37"/>
    </row>
    <row r="231" spans="2:4" x14ac:dyDescent="0.3">
      <c r="B231" s="37"/>
      <c r="C231" s="37"/>
      <c r="D231" s="37"/>
    </row>
    <row r="232" spans="2:4" x14ac:dyDescent="0.3">
      <c r="B232" s="37"/>
      <c r="C232" s="37"/>
      <c r="D232" s="37"/>
    </row>
    <row r="233" spans="2:4" x14ac:dyDescent="0.3">
      <c r="B233" s="37"/>
      <c r="C233" s="37"/>
      <c r="D233" s="37"/>
    </row>
    <row r="234" spans="2:4" x14ac:dyDescent="0.3">
      <c r="B234" s="37"/>
      <c r="C234" s="37"/>
      <c r="D234" s="37"/>
    </row>
    <row r="235" spans="2:4" x14ac:dyDescent="0.3">
      <c r="B235" s="37"/>
      <c r="C235" s="37"/>
      <c r="D235" s="37"/>
    </row>
    <row r="236" spans="2:4" x14ac:dyDescent="0.3">
      <c r="B236" s="37"/>
      <c r="C236" s="37"/>
      <c r="D236" s="37"/>
    </row>
    <row r="237" spans="2:4" x14ac:dyDescent="0.3">
      <c r="B237" s="37"/>
      <c r="C237" s="37"/>
      <c r="D237" s="37"/>
    </row>
    <row r="238" spans="2:4" x14ac:dyDescent="0.3">
      <c r="B238" s="37"/>
      <c r="C238" s="37"/>
      <c r="D238" s="37"/>
    </row>
    <row r="239" spans="2:4" x14ac:dyDescent="0.3">
      <c r="B239" s="37"/>
      <c r="C239" s="37"/>
      <c r="D239" s="37"/>
    </row>
    <row r="240" spans="2:4" x14ac:dyDescent="0.3">
      <c r="B240" s="37"/>
      <c r="C240" s="37"/>
      <c r="D240" s="37"/>
    </row>
    <row r="241" spans="2:4" x14ac:dyDescent="0.3">
      <c r="B241" s="37"/>
      <c r="C241" s="37"/>
      <c r="D241" s="37"/>
    </row>
    <row r="242" spans="2:4" x14ac:dyDescent="0.3">
      <c r="B242" s="37"/>
      <c r="C242" s="37"/>
      <c r="D242" s="37"/>
    </row>
    <row r="243" spans="2:4" x14ac:dyDescent="0.3">
      <c r="B243" s="37"/>
      <c r="C243" s="37"/>
      <c r="D243" s="37"/>
    </row>
    <row r="244" spans="2:4" x14ac:dyDescent="0.3">
      <c r="B244" s="37"/>
      <c r="C244" s="37"/>
      <c r="D244" s="37"/>
    </row>
    <row r="245" spans="2:4" x14ac:dyDescent="0.3">
      <c r="B245" s="37"/>
      <c r="C245" s="37"/>
      <c r="D245" s="37"/>
    </row>
    <row r="246" spans="2:4" x14ac:dyDescent="0.3">
      <c r="B246" s="37"/>
      <c r="C246" s="37"/>
      <c r="D246" s="37"/>
    </row>
    <row r="247" spans="2:4" x14ac:dyDescent="0.3">
      <c r="B247" s="37"/>
      <c r="C247" s="37"/>
      <c r="D247" s="37"/>
    </row>
    <row r="248" spans="2:4" x14ac:dyDescent="0.3">
      <c r="B248" s="37"/>
      <c r="C248" s="37"/>
      <c r="D248" s="37"/>
    </row>
    <row r="249" spans="2:4" x14ac:dyDescent="0.3">
      <c r="B249" s="37"/>
      <c r="C249" s="37"/>
      <c r="D249" s="37"/>
    </row>
    <row r="250" spans="2:4" x14ac:dyDescent="0.3">
      <c r="B250" s="37"/>
      <c r="C250" s="37"/>
      <c r="D250" s="37"/>
    </row>
    <row r="251" spans="2:4" x14ac:dyDescent="0.3">
      <c r="B251" s="37"/>
      <c r="C251" s="37"/>
      <c r="D251" s="37"/>
    </row>
    <row r="252" spans="2:4" x14ac:dyDescent="0.3">
      <c r="B252" s="37"/>
      <c r="C252" s="37"/>
      <c r="D252" s="37"/>
    </row>
    <row r="253" spans="2:4" x14ac:dyDescent="0.3">
      <c r="B253" s="37"/>
      <c r="C253" s="37"/>
      <c r="D253" s="37"/>
    </row>
    <row r="254" spans="2:4" x14ac:dyDescent="0.3">
      <c r="B254" s="37"/>
      <c r="C254" s="37"/>
      <c r="D254" s="37"/>
    </row>
    <row r="255" spans="2:4" x14ac:dyDescent="0.3">
      <c r="B255" s="37"/>
      <c r="C255" s="37"/>
      <c r="D255" s="37"/>
    </row>
    <row r="256" spans="2:4" x14ac:dyDescent="0.3">
      <c r="B256" s="37"/>
      <c r="C256" s="37"/>
      <c r="D256" s="37"/>
    </row>
    <row r="257" spans="2:4" x14ac:dyDescent="0.3">
      <c r="B257" s="37"/>
      <c r="C257" s="37"/>
      <c r="D257" s="37"/>
    </row>
    <row r="258" spans="2:4" x14ac:dyDescent="0.3">
      <c r="B258" s="37"/>
      <c r="C258" s="37"/>
      <c r="D258" s="37"/>
    </row>
    <row r="259" spans="2:4" x14ac:dyDescent="0.3">
      <c r="B259" s="37"/>
      <c r="C259" s="37"/>
      <c r="D259" s="37"/>
    </row>
    <row r="260" spans="2:4" x14ac:dyDescent="0.3">
      <c r="B260" s="37"/>
      <c r="C260" s="37"/>
      <c r="D260" s="37"/>
    </row>
    <row r="261" spans="2:4" x14ac:dyDescent="0.3">
      <c r="B261" s="37"/>
      <c r="C261" s="37"/>
      <c r="D261" s="37"/>
    </row>
    <row r="262" spans="2:4" x14ac:dyDescent="0.3">
      <c r="B262" s="37"/>
      <c r="C262" s="37"/>
      <c r="D262" s="37"/>
    </row>
    <row r="263" spans="2:4" x14ac:dyDescent="0.3">
      <c r="B263" s="37"/>
      <c r="C263" s="37"/>
      <c r="D263" s="37"/>
    </row>
    <row r="264" spans="2:4" x14ac:dyDescent="0.3">
      <c r="B264" s="37"/>
      <c r="C264" s="37"/>
      <c r="D264" s="37"/>
    </row>
    <row r="265" spans="2:4" x14ac:dyDescent="0.3">
      <c r="B265" s="37"/>
      <c r="C265" s="37"/>
      <c r="D265" s="37"/>
    </row>
    <row r="266" spans="2:4" x14ac:dyDescent="0.3">
      <c r="B266" s="37"/>
      <c r="C266" s="37"/>
      <c r="D266" s="37"/>
    </row>
    <row r="267" spans="2:4" x14ac:dyDescent="0.3">
      <c r="B267" s="37"/>
      <c r="C267" s="37"/>
      <c r="D267" s="37"/>
    </row>
    <row r="268" spans="2:4" x14ac:dyDescent="0.3">
      <c r="B268" s="37"/>
      <c r="C268" s="37"/>
      <c r="D268" s="37"/>
    </row>
    <row r="269" spans="2:4" x14ac:dyDescent="0.3">
      <c r="B269" s="37"/>
      <c r="C269" s="37"/>
      <c r="D269" s="37"/>
    </row>
    <row r="270" spans="2:4" x14ac:dyDescent="0.3">
      <c r="B270" s="37"/>
      <c r="C270" s="37"/>
      <c r="D270" s="37"/>
    </row>
    <row r="271" spans="2:4" x14ac:dyDescent="0.3">
      <c r="B271" s="37"/>
      <c r="C271" s="37"/>
      <c r="D271" s="37"/>
    </row>
    <row r="272" spans="2:4" x14ac:dyDescent="0.3">
      <c r="B272" s="37"/>
      <c r="C272" s="37"/>
      <c r="D272" s="37"/>
    </row>
    <row r="273" spans="2:4" x14ac:dyDescent="0.3">
      <c r="B273" s="37"/>
      <c r="C273" s="37"/>
      <c r="D273" s="37"/>
    </row>
    <row r="274" spans="2:4" x14ac:dyDescent="0.3">
      <c r="B274" s="37"/>
      <c r="C274" s="37"/>
      <c r="D274" s="37"/>
    </row>
    <row r="275" spans="2:4" x14ac:dyDescent="0.3">
      <c r="B275" s="37"/>
      <c r="C275" s="37"/>
      <c r="D275" s="37"/>
    </row>
    <row r="276" spans="2:4" x14ac:dyDescent="0.3">
      <c r="B276" s="37"/>
      <c r="C276" s="37"/>
      <c r="D276" s="37"/>
    </row>
    <row r="277" spans="2:4" x14ac:dyDescent="0.3">
      <c r="B277" s="37"/>
      <c r="C277" s="37"/>
      <c r="D277" s="37"/>
    </row>
    <row r="278" spans="2:4" x14ac:dyDescent="0.3">
      <c r="B278" s="37"/>
      <c r="C278" s="37"/>
      <c r="D278" s="37"/>
    </row>
    <row r="279" spans="2:4" x14ac:dyDescent="0.3">
      <c r="B279" s="37"/>
      <c r="C279" s="37"/>
      <c r="D279" s="37"/>
    </row>
    <row r="280" spans="2:4" x14ac:dyDescent="0.3">
      <c r="B280" s="37"/>
      <c r="C280" s="37"/>
      <c r="D280" s="37"/>
    </row>
    <row r="281" spans="2:4" x14ac:dyDescent="0.3">
      <c r="B281" s="37"/>
      <c r="C281" s="37"/>
      <c r="D281" s="37"/>
    </row>
    <row r="282" spans="2:4" x14ac:dyDescent="0.3">
      <c r="B282" s="37"/>
      <c r="C282" s="37"/>
      <c r="D282" s="37"/>
    </row>
    <row r="283" spans="2:4" x14ac:dyDescent="0.3">
      <c r="B283" s="37"/>
      <c r="C283" s="37"/>
      <c r="D283" s="37"/>
    </row>
    <row r="284" spans="2:4" x14ac:dyDescent="0.3">
      <c r="B284" s="37"/>
      <c r="C284" s="37"/>
      <c r="D284" s="37"/>
    </row>
    <row r="285" spans="2:4" x14ac:dyDescent="0.3">
      <c r="B285" s="37"/>
      <c r="C285" s="37"/>
      <c r="D285" s="37"/>
    </row>
    <row r="286" spans="2:4" x14ac:dyDescent="0.3">
      <c r="B286" s="37"/>
      <c r="C286" s="37"/>
      <c r="D286" s="37"/>
    </row>
    <row r="287" spans="2:4" x14ac:dyDescent="0.3">
      <c r="B287" s="37"/>
      <c r="C287" s="37"/>
      <c r="D287" s="37"/>
    </row>
    <row r="288" spans="2:4" x14ac:dyDescent="0.3">
      <c r="B288" s="37"/>
      <c r="C288" s="37"/>
      <c r="D288" s="37"/>
    </row>
    <row r="289" spans="2:4" x14ac:dyDescent="0.3">
      <c r="B289" s="37"/>
      <c r="C289" s="37"/>
      <c r="D289" s="37"/>
    </row>
    <row r="290" spans="2:4" x14ac:dyDescent="0.3">
      <c r="B290" s="37"/>
      <c r="C290" s="37"/>
      <c r="D290" s="37"/>
    </row>
    <row r="291" spans="2:4" x14ac:dyDescent="0.3">
      <c r="B291" s="37"/>
      <c r="C291" s="37"/>
      <c r="D291" s="37"/>
    </row>
    <row r="292" spans="2:4" x14ac:dyDescent="0.3">
      <c r="B292" s="37"/>
      <c r="C292" s="37"/>
      <c r="D292" s="37"/>
    </row>
    <row r="293" spans="2:4" x14ac:dyDescent="0.3">
      <c r="B293" s="37"/>
      <c r="C293" s="37"/>
      <c r="D293" s="37"/>
    </row>
    <row r="294" spans="2:4" x14ac:dyDescent="0.3">
      <c r="B294" s="37"/>
      <c r="C294" s="37"/>
      <c r="D294" s="37"/>
    </row>
    <row r="295" spans="2:4" x14ac:dyDescent="0.3">
      <c r="B295" s="37"/>
      <c r="C295" s="37"/>
      <c r="D295" s="37"/>
    </row>
    <row r="296" spans="2:4" x14ac:dyDescent="0.3">
      <c r="B296" s="37"/>
      <c r="C296" s="37"/>
      <c r="D296" s="37"/>
    </row>
    <row r="297" spans="2:4" x14ac:dyDescent="0.3">
      <c r="B297" s="37"/>
      <c r="C297" s="37"/>
      <c r="D297" s="37"/>
    </row>
    <row r="298" spans="2:4" x14ac:dyDescent="0.3">
      <c r="B298" s="37"/>
      <c r="C298" s="37"/>
      <c r="D298" s="37"/>
    </row>
    <row r="299" spans="2:4" x14ac:dyDescent="0.3">
      <c r="B299" s="37"/>
      <c r="C299" s="37"/>
      <c r="D299" s="37"/>
    </row>
    <row r="300" spans="2:4" x14ac:dyDescent="0.3">
      <c r="B300" s="37"/>
      <c r="C300" s="37"/>
      <c r="D300" s="37"/>
    </row>
    <row r="301" spans="2:4" x14ac:dyDescent="0.3">
      <c r="B301" s="37"/>
      <c r="C301" s="37"/>
      <c r="D301" s="37"/>
    </row>
  </sheetData>
  <sortState ref="B6:D300">
    <sortCondition descending="1" ref="D6:D300"/>
  </sortState>
  <mergeCells count="3">
    <mergeCell ref="A1:D1"/>
    <mergeCell ref="A2:D2"/>
    <mergeCell ref="A3:D3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PRINCIPAL</dc:creator>
  <cp:lastModifiedBy>MRT www.Win2Farsi.com</cp:lastModifiedBy>
  <cp:lastPrinted>2021-05-04T17:28:10Z</cp:lastPrinted>
  <dcterms:created xsi:type="dcterms:W3CDTF">2015-04-14T21:02:56Z</dcterms:created>
  <dcterms:modified xsi:type="dcterms:W3CDTF">2021-10-31T21:06:50Z</dcterms:modified>
</cp:coreProperties>
</file>